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isaa\Downloads\"/>
    </mc:Choice>
  </mc:AlternateContent>
  <xr:revisionPtr revIDLastSave="0" documentId="13_ncr:1_{BE961DD3-42E5-47EF-A5C0-E325BC37CC0D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Overheads" sheetId="1" r:id="rId1"/>
    <sheet name="Ingredients" sheetId="2" r:id="rId2"/>
    <sheet name="Recip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9" i="3" l="1" a="1"/>
  <c r="C99" i="3" s="1"/>
  <c r="C98" i="3" a="1"/>
  <c r="C98" i="3" s="1"/>
  <c r="C97" i="3" a="1"/>
  <c r="C97" i="3" s="1"/>
  <c r="C96" i="3" a="1"/>
  <c r="C96" i="3" s="1"/>
  <c r="C95" i="3" a="1"/>
  <c r="C95" i="3" s="1"/>
  <c r="C94" i="3" a="1"/>
  <c r="C94" i="3" s="1"/>
  <c r="C93" i="3" a="1"/>
  <c r="C93" i="3" s="1"/>
  <c r="C92" i="3" a="1"/>
  <c r="C92" i="3" s="1"/>
  <c r="C91" i="3" a="1"/>
  <c r="C91" i="3" s="1"/>
  <c r="C90" i="3" a="1"/>
  <c r="C90" i="3" s="1"/>
  <c r="C89" i="3" a="1"/>
  <c r="C89" i="3" s="1"/>
  <c r="C88" i="3" a="1"/>
  <c r="C88" i="3" s="1"/>
  <c r="C87" i="3" a="1"/>
  <c r="C87" i="3" s="1"/>
  <c r="C86" i="3" a="1"/>
  <c r="C86" i="3" s="1"/>
  <c r="C85" i="3" a="1"/>
  <c r="C85" i="3" s="1"/>
  <c r="C84" i="3" a="1"/>
  <c r="C84" i="3" s="1"/>
  <c r="C83" i="3" a="1"/>
  <c r="C83" i="3" s="1"/>
  <c r="C82" i="3" a="1"/>
  <c r="C82" i="3" s="1"/>
  <c r="C81" i="3" a="1"/>
  <c r="C81" i="3" s="1"/>
  <c r="C80" i="3" a="1"/>
  <c r="C80" i="3" s="1"/>
  <c r="C79" i="3" a="1"/>
  <c r="C79" i="3" s="1"/>
  <c r="C78" i="3" a="1"/>
  <c r="C78" i="3" s="1"/>
  <c r="C77" i="3" a="1"/>
  <c r="C77" i="3" s="1"/>
  <c r="C76" i="3" a="1"/>
  <c r="C76" i="3" s="1"/>
  <c r="C75" i="3" a="1"/>
  <c r="C75" i="3" s="1"/>
  <c r="C74" i="3" a="1"/>
  <c r="C74" i="3" s="1"/>
  <c r="C73" i="3" a="1"/>
  <c r="C73" i="3" s="1"/>
  <c r="C72" i="3" a="1"/>
  <c r="C72" i="3" s="1"/>
  <c r="C71" i="3" a="1"/>
  <c r="C71" i="3" s="1"/>
  <c r="C70" i="3" a="1"/>
  <c r="C70" i="3" s="1"/>
  <c r="C69" i="3" a="1"/>
  <c r="C69" i="3" s="1"/>
  <c r="C68" i="3" a="1"/>
  <c r="C68" i="3" s="1"/>
  <c r="C67" i="3" a="1"/>
  <c r="C67" i="3" s="1"/>
  <c r="C66" i="3" a="1"/>
  <c r="C66" i="3" s="1"/>
  <c r="C65" i="3" a="1"/>
  <c r="C65" i="3" s="1"/>
  <c r="C64" i="3" a="1"/>
  <c r="C64" i="3" s="1"/>
  <c r="C63" i="3" a="1"/>
  <c r="C63" i="3" s="1"/>
  <c r="C62" i="3" a="1"/>
  <c r="C62" i="3" s="1"/>
  <c r="C61" i="3" a="1"/>
  <c r="C61" i="3" s="1"/>
  <c r="C60" i="3" a="1"/>
  <c r="C60" i="3" s="1"/>
  <c r="C59" i="3" a="1"/>
  <c r="C59" i="3" s="1"/>
  <c r="C58" i="3" a="1"/>
  <c r="C58" i="3" s="1"/>
  <c r="C57" i="3" a="1"/>
  <c r="C57" i="3" s="1"/>
  <c r="C56" i="3" a="1"/>
  <c r="C56" i="3" s="1"/>
  <c r="C55" i="3" a="1"/>
  <c r="C55" i="3" s="1"/>
  <c r="C54" i="3" a="1"/>
  <c r="C54" i="3" s="1"/>
  <c r="C53" i="3" a="1"/>
  <c r="C53" i="3" s="1"/>
  <c r="C52" i="3" a="1"/>
  <c r="C52" i="3" s="1"/>
  <c r="C51" i="3" a="1"/>
  <c r="C51" i="3" s="1"/>
  <c r="C50" i="3" a="1"/>
  <c r="C50" i="3" s="1"/>
  <c r="C49" i="3" a="1"/>
  <c r="C49" i="3" s="1"/>
  <c r="C48" i="3" a="1"/>
  <c r="C48" i="3" s="1"/>
  <c r="C47" i="3" a="1"/>
  <c r="C47" i="3" s="1"/>
  <c r="C46" i="3" a="1"/>
  <c r="C46" i="3" s="1"/>
  <c r="C45" i="3" a="1"/>
  <c r="C45" i="3" s="1"/>
  <c r="C44" i="3" a="1"/>
  <c r="C44" i="3" s="1"/>
  <c r="C43" i="3" a="1"/>
  <c r="C43" i="3" s="1"/>
  <c r="C42" i="3" a="1"/>
  <c r="C42" i="3" s="1"/>
  <c r="C41" i="3" a="1"/>
  <c r="C41" i="3" s="1"/>
  <c r="C40" i="3" a="1"/>
  <c r="C40" i="3" s="1"/>
  <c r="C39" i="3" a="1"/>
  <c r="C39" i="3" s="1"/>
  <c r="C38" i="3" a="1"/>
  <c r="C38" i="3" s="1"/>
  <c r="C37" i="3" a="1"/>
  <c r="C37" i="3" s="1"/>
  <c r="C36" i="3" a="1"/>
  <c r="C36" i="3" s="1"/>
  <c r="C35" i="3" a="1"/>
  <c r="C35" i="3" s="1"/>
  <c r="C34" i="3" a="1"/>
  <c r="C34" i="3" s="1"/>
  <c r="C33" i="3" a="1"/>
  <c r="C33" i="3" s="1"/>
  <c r="C32" i="3" a="1"/>
  <c r="C32" i="3" s="1"/>
  <c r="C31" i="3" a="1"/>
  <c r="C31" i="3" s="1"/>
  <c r="C30" i="3" a="1"/>
  <c r="C30" i="3" s="1"/>
  <c r="C29" i="3" a="1"/>
  <c r="C29" i="3" s="1"/>
  <c r="C28" i="3" a="1"/>
  <c r="C28" i="3" s="1"/>
  <c r="C27" i="3" a="1"/>
  <c r="C27" i="3" s="1"/>
  <c r="C26" i="3" a="1"/>
  <c r="C26" i="3" s="1"/>
  <c r="C25" i="3" a="1"/>
  <c r="C25" i="3" s="1"/>
  <c r="C24" i="3" a="1"/>
  <c r="C24" i="3" s="1"/>
  <c r="C23" i="3" a="1"/>
  <c r="C23" i="3" s="1"/>
  <c r="C22" i="3" a="1"/>
  <c r="C22" i="3" s="1"/>
  <c r="C21" i="3" a="1"/>
  <c r="C21" i="3" s="1"/>
  <c r="C20" i="3" a="1"/>
  <c r="C20" i="3" s="1"/>
  <c r="C19" i="3" a="1"/>
  <c r="C19" i="3" s="1"/>
  <c r="C18" i="3" a="1"/>
  <c r="C18" i="3" s="1"/>
  <c r="C17" i="3" a="1"/>
  <c r="C17" i="3" s="1"/>
  <c r="H10" i="3"/>
  <c r="C7" i="3" a="1"/>
  <c r="C7" i="3" s="1"/>
  <c r="C3" i="3" a="1"/>
  <c r="C3" i="3" s="1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I99" i="2"/>
  <c r="D99" i="2"/>
  <c r="I98" i="2"/>
  <c r="D98" i="2"/>
  <c r="I97" i="2"/>
  <c r="D97" i="2"/>
  <c r="I96" i="2"/>
  <c r="D96" i="2"/>
  <c r="I95" i="2"/>
  <c r="D95" i="2"/>
  <c r="I94" i="2"/>
  <c r="D94" i="2"/>
  <c r="I93" i="2"/>
  <c r="D93" i="2"/>
  <c r="I92" i="2"/>
  <c r="D92" i="2"/>
  <c r="I91" i="2"/>
  <c r="D91" i="2"/>
  <c r="I90" i="2"/>
  <c r="D90" i="2"/>
  <c r="I89" i="2"/>
  <c r="D89" i="2"/>
  <c r="I88" i="2"/>
  <c r="D88" i="2"/>
  <c r="I87" i="2"/>
  <c r="D87" i="2"/>
  <c r="I86" i="2"/>
  <c r="D86" i="2"/>
  <c r="I85" i="2"/>
  <c r="D85" i="2"/>
  <c r="I84" i="2"/>
  <c r="D84" i="2"/>
  <c r="I83" i="2"/>
  <c r="D83" i="2"/>
  <c r="I82" i="2"/>
  <c r="D82" i="2"/>
  <c r="I81" i="2"/>
  <c r="D81" i="2"/>
  <c r="I80" i="2"/>
  <c r="D80" i="2"/>
  <c r="I79" i="2"/>
  <c r="D79" i="2"/>
  <c r="I78" i="2"/>
  <c r="D78" i="2"/>
  <c r="I77" i="2"/>
  <c r="D77" i="2"/>
  <c r="I76" i="2"/>
  <c r="D76" i="2"/>
  <c r="I75" i="2"/>
  <c r="D75" i="2"/>
  <c r="I74" i="2"/>
  <c r="D74" i="2"/>
  <c r="I73" i="2"/>
  <c r="D73" i="2"/>
  <c r="I72" i="2"/>
  <c r="D72" i="2"/>
  <c r="I71" i="2"/>
  <c r="D71" i="2"/>
  <c r="I70" i="2"/>
  <c r="D70" i="2"/>
  <c r="I69" i="2"/>
  <c r="D69" i="2"/>
  <c r="I68" i="2"/>
  <c r="D68" i="2"/>
  <c r="I67" i="2"/>
  <c r="D67" i="2"/>
  <c r="I66" i="2"/>
  <c r="D66" i="2"/>
  <c r="I65" i="2"/>
  <c r="D65" i="2"/>
  <c r="I64" i="2"/>
  <c r="D64" i="2"/>
  <c r="I63" i="2"/>
  <c r="D63" i="2"/>
  <c r="I62" i="2"/>
  <c r="D62" i="2"/>
  <c r="I61" i="2"/>
  <c r="D61" i="2"/>
  <c r="I60" i="2"/>
  <c r="D60" i="2"/>
  <c r="I59" i="2"/>
  <c r="D59" i="2"/>
  <c r="I58" i="2"/>
  <c r="D58" i="2"/>
  <c r="I57" i="2"/>
  <c r="D57" i="2"/>
  <c r="I56" i="2"/>
  <c r="D56" i="2"/>
  <c r="I55" i="2"/>
  <c r="D55" i="2"/>
  <c r="I54" i="2"/>
  <c r="D54" i="2"/>
  <c r="I53" i="2"/>
  <c r="D53" i="2"/>
  <c r="I52" i="2"/>
  <c r="D52" i="2"/>
  <c r="I51" i="2"/>
  <c r="D51" i="2"/>
  <c r="I50" i="2"/>
  <c r="D50" i="2"/>
  <c r="I49" i="2"/>
  <c r="D49" i="2"/>
  <c r="I48" i="2"/>
  <c r="D48" i="2"/>
  <c r="I47" i="2"/>
  <c r="D47" i="2"/>
  <c r="I46" i="2"/>
  <c r="D46" i="2"/>
  <c r="I45" i="2"/>
  <c r="D45" i="2"/>
  <c r="I44" i="2"/>
  <c r="D44" i="2"/>
  <c r="I43" i="2"/>
  <c r="D43" i="2"/>
  <c r="I42" i="2"/>
  <c r="D42" i="2"/>
  <c r="I41" i="2"/>
  <c r="D41" i="2"/>
  <c r="I40" i="2"/>
  <c r="D40" i="2"/>
  <c r="I39" i="2"/>
  <c r="D39" i="2"/>
  <c r="I38" i="2"/>
  <c r="D38" i="2"/>
  <c r="I37" i="2"/>
  <c r="D37" i="2"/>
  <c r="I36" i="2"/>
  <c r="D36" i="2"/>
  <c r="I35" i="2"/>
  <c r="D35" i="2"/>
  <c r="I34" i="2"/>
  <c r="D34" i="2"/>
  <c r="I33" i="2"/>
  <c r="D33" i="2"/>
  <c r="I32" i="2"/>
  <c r="D32" i="2"/>
  <c r="I31" i="2"/>
  <c r="D31" i="2"/>
  <c r="I30" i="2"/>
  <c r="D30" i="2"/>
  <c r="I29" i="2"/>
  <c r="D29" i="2"/>
  <c r="I28" i="2"/>
  <c r="D28" i="2"/>
  <c r="I27" i="2"/>
  <c r="D27" i="2"/>
  <c r="I26" i="2"/>
  <c r="D26" i="2"/>
  <c r="I25" i="2"/>
  <c r="D25" i="2"/>
  <c r="I24" i="2"/>
  <c r="D24" i="2"/>
  <c r="I23" i="2"/>
  <c r="D23" i="2"/>
  <c r="K22" i="2"/>
  <c r="I22" i="2"/>
  <c r="C16" i="3" s="1" a="1"/>
  <c r="C16" i="3" s="1"/>
  <c r="D22" i="2"/>
  <c r="C14" i="3" s="1" a="1"/>
  <c r="C14" i="3" s="1"/>
  <c r="K21" i="2"/>
  <c r="I21" i="2"/>
  <c r="C15" i="3" s="1" a="1"/>
  <c r="C15" i="3" s="1"/>
  <c r="D21" i="2"/>
  <c r="K20" i="2"/>
  <c r="I20" i="2"/>
  <c r="D20" i="2"/>
  <c r="C6" i="3" s="1" a="1"/>
  <c r="C6" i="3" s="1"/>
  <c r="K19" i="2"/>
  <c r="I19" i="2"/>
  <c r="D19" i="2"/>
  <c r="K18" i="2"/>
  <c r="I18" i="2"/>
  <c r="D18" i="2"/>
  <c r="C8" i="3" s="1" a="1"/>
  <c r="C8" i="3" s="1"/>
  <c r="K17" i="2"/>
  <c r="I17" i="2"/>
  <c r="D17" i="2"/>
  <c r="K16" i="2"/>
  <c r="I16" i="2"/>
  <c r="D16" i="2"/>
  <c r="C4" i="3" s="1" a="1"/>
  <c r="C4" i="3" s="1"/>
  <c r="K15" i="2"/>
  <c r="I15" i="2"/>
  <c r="D15" i="2"/>
  <c r="C5" i="3" s="1" a="1"/>
  <c r="C5" i="3" s="1"/>
  <c r="K14" i="2"/>
  <c r="I14" i="2"/>
  <c r="D14" i="2"/>
  <c r="C9" i="3" s="1" a="1"/>
  <c r="C9" i="3" s="1"/>
  <c r="K13" i="2"/>
  <c r="I13" i="2"/>
  <c r="C13" i="3" s="1" a="1"/>
  <c r="C13" i="3" s="1"/>
  <c r="D13" i="2"/>
  <c r="K12" i="2"/>
  <c r="I12" i="2"/>
  <c r="D12" i="2"/>
  <c r="K11" i="2"/>
  <c r="I11" i="2"/>
  <c r="D11" i="2"/>
  <c r="C10" i="3" s="1" a="1"/>
  <c r="C10" i="3" s="1"/>
  <c r="K10" i="2"/>
  <c r="I10" i="2"/>
  <c r="D10" i="2"/>
  <c r="C11" i="3" s="1" a="1"/>
  <c r="C11" i="3" s="1"/>
  <c r="K9" i="2"/>
  <c r="I9" i="2"/>
  <c r="D9" i="2"/>
  <c r="K8" i="2"/>
  <c r="I8" i="2"/>
  <c r="D8" i="2"/>
  <c r="K7" i="2"/>
  <c r="I7" i="2"/>
  <c r="D7" i="2"/>
  <c r="K6" i="2"/>
  <c r="I6" i="2"/>
  <c r="D6" i="2"/>
  <c r="K5" i="2"/>
  <c r="I5" i="2"/>
  <c r="D5" i="2"/>
  <c r="K4" i="2"/>
  <c r="I4" i="2"/>
  <c r="D4" i="2"/>
  <c r="K3" i="2"/>
  <c r="I3" i="2"/>
  <c r="C12" i="3" s="1" a="1"/>
  <c r="C12" i="3" s="1"/>
  <c r="D3" i="2"/>
  <c r="K2" i="2"/>
  <c r="I2" i="2"/>
  <c r="D2" i="2"/>
  <c r="C2" i="3" s="1" a="1"/>
  <c r="C2" i="3" s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I5" i="1" s="1"/>
  <c r="I6" i="1" s="1"/>
  <c r="I8" i="1" s="1"/>
  <c r="H8" i="3" s="1"/>
  <c r="H7" i="3" l="1"/>
  <c r="H9" i="3" s="1"/>
  <c r="H11" i="3" s="1"/>
  <c r="H12" i="3" l="1"/>
  <c r="H13" i="3" s="1"/>
</calcChain>
</file>

<file path=xl/sharedStrings.xml><?xml version="1.0" encoding="utf-8"?>
<sst xmlns="http://schemas.openxmlformats.org/spreadsheetml/2006/main" count="107" uniqueCount="84">
  <si>
    <t>Overheads</t>
  </si>
  <si>
    <t>Months</t>
  </si>
  <si>
    <t>Cost</t>
  </si>
  <si>
    <t>Cost/Amount</t>
  </si>
  <si>
    <t>Electricity</t>
  </si>
  <si>
    <t>Gas</t>
  </si>
  <si>
    <t>Units Sold</t>
  </si>
  <si>
    <t>Rent</t>
  </si>
  <si>
    <t>Rates</t>
  </si>
  <si>
    <t>Total/Month:</t>
  </si>
  <si>
    <t>Water</t>
  </si>
  <si>
    <t>Total/Year</t>
  </si>
  <si>
    <t>Phone</t>
  </si>
  <si>
    <t>Insurance</t>
  </si>
  <si>
    <t>Cost/Unit:</t>
  </si>
  <si>
    <t>Website Hosting</t>
  </si>
  <si>
    <t>Website Domain</t>
  </si>
  <si>
    <t>Bank Fees</t>
  </si>
  <si>
    <t>Payment Terminal</t>
  </si>
  <si>
    <t>Cricut</t>
  </si>
  <si>
    <t>Memberships</t>
  </si>
  <si>
    <t>Chamber Of Commerce</t>
  </si>
  <si>
    <t>Network Ireland</t>
  </si>
  <si>
    <t>Canva</t>
  </si>
  <si>
    <t>Ingredient</t>
  </si>
  <si>
    <t>Base Amount</t>
  </si>
  <si>
    <t>Packaging/Addons</t>
  </si>
  <si>
    <t>Amount</t>
  </si>
  <si>
    <t>Self Raising Flour</t>
  </si>
  <si>
    <t>Cake Box 8"</t>
  </si>
  <si>
    <t>Plain Flour</t>
  </si>
  <si>
    <t>Cake Box 10"</t>
  </si>
  <si>
    <t>G.F. S.R. Flour</t>
  </si>
  <si>
    <t>Cake Box 12"</t>
  </si>
  <si>
    <t>G.F. Plain Flour</t>
  </si>
  <si>
    <t>Cake Box 14"</t>
  </si>
  <si>
    <t>Wholemeal Flour</t>
  </si>
  <si>
    <t>Luxury Box 10"</t>
  </si>
  <si>
    <t>Castar Sugar</t>
  </si>
  <si>
    <t>Luxary Box 12"</t>
  </si>
  <si>
    <t>Soft Brown Sugar</t>
  </si>
  <si>
    <t>Card Silver 6"</t>
  </si>
  <si>
    <t>Dark Brown Sugar</t>
  </si>
  <si>
    <t>Card Silver 8"</t>
  </si>
  <si>
    <t>Icing Sugar</t>
  </si>
  <si>
    <t>Card Silver 10"</t>
  </si>
  <si>
    <t>Butter Block</t>
  </si>
  <si>
    <t>Board SIlver 6"</t>
  </si>
  <si>
    <t>Sork Block</t>
  </si>
  <si>
    <t>Board SIlver 8"</t>
  </si>
  <si>
    <t>Stork Tub</t>
  </si>
  <si>
    <t>Board SIlver 10"</t>
  </si>
  <si>
    <t>Eggs</t>
  </si>
  <si>
    <t>Board SIlver 12"</t>
  </si>
  <si>
    <t>Bicarbonate of Soda</t>
  </si>
  <si>
    <t>Masonite White Board 10"</t>
  </si>
  <si>
    <t>Coco Powder</t>
  </si>
  <si>
    <t>Masonite White Board 12"</t>
  </si>
  <si>
    <t>Double Cream</t>
  </si>
  <si>
    <t>Masonite White Board 14"</t>
  </si>
  <si>
    <t>Golden Syrup</t>
  </si>
  <si>
    <t>Extensions</t>
  </si>
  <si>
    <t>Milk</t>
  </si>
  <si>
    <t>Ribbon</t>
  </si>
  <si>
    <t>Sunflower Oil</t>
  </si>
  <si>
    <t>Acrylic Topper</t>
  </si>
  <si>
    <t>White Chocolate</t>
  </si>
  <si>
    <t>Card Topper</t>
  </si>
  <si>
    <t>Sugar Paste</t>
  </si>
  <si>
    <t>Edible Image</t>
  </si>
  <si>
    <t>Polly Balls</t>
  </si>
  <si>
    <t>Faux Flowers</t>
  </si>
  <si>
    <t>Fresh Flowers</t>
  </si>
  <si>
    <t>Sugar Flowers</t>
  </si>
  <si>
    <t>Custom Models</t>
  </si>
  <si>
    <t>Hourly Wage</t>
  </si>
  <si>
    <t>Hours Worked</t>
  </si>
  <si>
    <t>Profit Margin</t>
  </si>
  <si>
    <t>Variable Cost</t>
  </si>
  <si>
    <t>Net Cost</t>
  </si>
  <si>
    <t>Wage</t>
  </si>
  <si>
    <t>Total Cost</t>
  </si>
  <si>
    <t>Profit</t>
  </si>
  <si>
    <t>Selling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</si>
</sst>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€]#,##0.00"/>
  </numFmts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CFE2F3"/>
        <bgColor rgb="FFCFE2F3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</fills>
  <borders count="11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2" borderId="1" xfId="0" applyFont="1" applyFill="1" applyBorder="1"/>
    <xf numFmtId="0" fontId="1" fillId="2" borderId="0" xfId="0" applyFont="1" applyFill="1"/>
    <xf numFmtId="0" fontId="1" fillId="2" borderId="2" xfId="0" applyFont="1" applyFill="1" applyBorder="1"/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left"/>
    </xf>
    <xf numFmtId="164" fontId="1" fillId="4" borderId="6" xfId="0" applyNumberFormat="1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164" fontId="1" fillId="4" borderId="8" xfId="0" applyNumberFormat="1" applyFont="1" applyFill="1" applyBorder="1" applyAlignment="1">
      <alignment horizontal="right"/>
    </xf>
    <xf numFmtId="0" fontId="1" fillId="4" borderId="3" xfId="0" applyFont="1" applyFill="1" applyBorder="1" applyAlignment="1">
      <alignment horizontal="left"/>
    </xf>
    <xf numFmtId="164" fontId="1" fillId="4" borderId="4" xfId="0" applyNumberFormat="1" applyFont="1" applyFill="1" applyBorder="1" applyAlignment="1">
      <alignment horizontal="right"/>
    </xf>
    <xf numFmtId="0" fontId="1" fillId="2" borderId="7" xfId="0" applyFont="1" applyFill="1" applyBorder="1"/>
    <xf numFmtId="0" fontId="1" fillId="2" borderId="9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right"/>
    </xf>
    <xf numFmtId="164" fontId="1" fillId="2" borderId="2" xfId="0" applyNumberFormat="1" applyFont="1" applyFill="1" applyBorder="1" applyAlignment="1">
      <alignment horizontal="center"/>
    </xf>
    <xf numFmtId="0" fontId="1" fillId="5" borderId="5" xfId="0" applyFont="1" applyFill="1" applyBorder="1" applyAlignment="1">
      <alignment horizontal="left"/>
    </xf>
    <xf numFmtId="0" fontId="1" fillId="5" borderId="6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left"/>
    </xf>
    <xf numFmtId="9" fontId="1" fillId="5" borderId="8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164" fontId="1" fillId="4" borderId="10" xfId="0" applyNumberFormat="1" applyFont="1" applyFill="1" applyBorder="1" applyAlignment="1">
      <alignment horizontal="right"/>
    </xf>
    <xf numFmtId="164" fontId="1" fillId="4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24">
    <dxf>
      <fill>
        <patternFill patternType="solid">
          <fgColor rgb="FFFEF8E3"/>
          <bgColor rgb="FFFEF8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7CB4D"/>
          <bgColor rgb="FFF7CB4D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FEF8E3"/>
          <bgColor rgb="FFFEF8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7CB4D"/>
          <bgColor rgb="FFF7CB4D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FEF8E3"/>
          <bgColor rgb="FFFEF8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7CB4D"/>
          <bgColor rgb="FFF7CB4D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FEF8E3"/>
          <bgColor rgb="FFFEF8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7CB4D"/>
          <bgColor rgb="FFF7CB4D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</dxfs>
  <tableStyles count="8">
    <tableStyle name="Overheads-style" pivot="0" count="3" xr9:uid="{00000000-0011-0000-FFFF-FFFF00000000}">
      <tableStyleElement type="headerRow" dxfId="23"/>
      <tableStyleElement type="firstRowStripe" dxfId="22"/>
      <tableStyleElement type="secondRowStripe" dxfId="21"/>
    </tableStyle>
    <tableStyle name="Overheads-style 2" pivot="0" count="3" xr9:uid="{00000000-0011-0000-FFFF-FFFF01000000}">
      <tableStyleElement type="headerRow" dxfId="20"/>
      <tableStyleElement type="firstRowStripe" dxfId="19"/>
      <tableStyleElement type="secondRowStripe" dxfId="18"/>
    </tableStyle>
    <tableStyle name="Ingredients-style" pivot="0" count="3" xr9:uid="{00000000-0011-0000-FFFF-FFFF02000000}">
      <tableStyleElement type="headerRow" dxfId="17"/>
      <tableStyleElement type="firstRowStripe" dxfId="16"/>
      <tableStyleElement type="secondRowStripe" dxfId="15"/>
    </tableStyle>
    <tableStyle name="Ingredients-style 2" pivot="0" count="3" xr9:uid="{00000000-0011-0000-FFFF-FFFF03000000}">
      <tableStyleElement type="headerRow" dxfId="14"/>
      <tableStyleElement type="firstRowStripe" dxfId="13"/>
      <tableStyleElement type="secondRowStripe" dxfId="12"/>
    </tableStyle>
    <tableStyle name="Ingredients-style 3" pivot="0" count="3" xr9:uid="{00000000-0011-0000-FFFF-FFFF04000000}">
      <tableStyleElement type="headerRow" dxfId="11"/>
      <tableStyleElement type="firstRowStripe" dxfId="10"/>
      <tableStyleElement type="secondRowStripe" dxfId="9"/>
    </tableStyle>
    <tableStyle name="Ingredients-style 4" pivot="0" count="3" xr9:uid="{00000000-0011-0000-FFFF-FFFF05000000}">
      <tableStyleElement type="headerRow" dxfId="8"/>
      <tableStyleElement type="firstRowStripe" dxfId="7"/>
      <tableStyleElement type="secondRowStripe" dxfId="6"/>
    </tableStyle>
    <tableStyle name="Recipe-style" pivot="0" count="3" xr9:uid="{00000000-0011-0000-FFFF-FFFF06000000}">
      <tableStyleElement type="headerRow" dxfId="5"/>
      <tableStyleElement type="firstRowStripe" dxfId="4"/>
      <tableStyleElement type="secondRowStripe" dxfId="3"/>
    </tableStyle>
    <tableStyle name="Recipe-style 2" pivot="0" count="3" xr9:uid="{00000000-0011-0000-FFFF-FFFF07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C99">
  <tableColumns count="3">
    <tableColumn id="1" xr3:uid="{00000000-0010-0000-0000-000001000000}" name="Overheads"/>
    <tableColumn id="2" xr3:uid="{00000000-0010-0000-0000-000002000000}" name="Months"/>
    <tableColumn id="3" xr3:uid="{00000000-0010-0000-0000-000003000000}" name="Cost"/>
  </tableColumns>
  <tableStyleInfo name="Overhead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D1:D99">
  <tableColumns count="1">
    <tableColumn id="1" xr3:uid="{00000000-0010-0000-0100-000001000000}" name="Cost/Amount"/>
  </tableColumns>
  <tableStyleInfo name="Overheads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C99">
  <tableColumns count="3">
    <tableColumn id="1" xr3:uid="{00000000-0010-0000-0200-000001000000}" name="Ingredient"/>
    <tableColumn id="2" xr3:uid="{00000000-0010-0000-0200-000002000000}" name="Base Amount"/>
    <tableColumn id="3" xr3:uid="{00000000-0010-0000-0200-000003000000}" name="Cost"/>
  </tableColumns>
  <tableStyleInfo name="Ingredients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D1:D99">
  <tableColumns count="1">
    <tableColumn id="1" xr3:uid="{00000000-0010-0000-0300-000001000000}" name="Cost/Amount"/>
  </tableColumns>
  <tableStyleInfo name="Ingredients-style 2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F1:H99">
  <tableColumns count="3">
    <tableColumn id="1" xr3:uid="{00000000-0010-0000-0400-000001000000}" name="Packaging/Addons"/>
    <tableColumn id="2" xr3:uid="{00000000-0010-0000-0400-000002000000}" name="Amount"/>
    <tableColumn id="3" xr3:uid="{00000000-0010-0000-0400-000003000000}" name="Cost"/>
  </tableColumns>
  <tableStyleInfo name="Ingredients-style 3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I1:I99">
  <tableColumns count="1">
    <tableColumn id="1" xr3:uid="{00000000-0010-0000-0500-000001000000}" name="Cost/Amount"/>
  </tableColumns>
  <tableStyleInfo name="Ingredients-style 4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A1:B99">
  <tableColumns count="2">
    <tableColumn id="1" xr3:uid="{00000000-0010-0000-0600-000001000000}" name="Ingredient"/>
    <tableColumn id="2" xr3:uid="{00000000-0010-0000-0600-000002000000}" name="Amount"/>
  </tableColumns>
  <tableStyleInfo name="Recipe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C1:C99">
  <tableColumns count="1">
    <tableColumn id="1" xr3:uid="{00000000-0010-0000-0700-000001000000}" name="Cost"/>
  </tableColumns>
  <tableStyleInfo name="Recipe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4" Type="http://schemas.openxmlformats.org/officeDocument/2006/relationships/table" Target="../tables/table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99"/>
  <sheetViews>
    <sheetView workbookViewId="0">
      <pane ySplit="1" topLeftCell="A2" activePane="bottomLeft" state="frozen"/>
      <selection pane="bottomLeft" activeCell="K4" sqref="K4"/>
    </sheetView>
  </sheetViews>
  <sheetFormatPr defaultColWidth="12.6640625" defaultRowHeight="15.75" customHeight="1" x14ac:dyDescent="0.25"/>
  <cols>
    <col min="1" max="1" width="25.21875" customWidth="1"/>
    <col min="4" max="4" width="14.33203125" customWidth="1"/>
    <col min="5" max="5" width="2.77734375" customWidth="1"/>
    <col min="6" max="6" width="2.33203125" customWidth="1"/>
    <col min="7" max="7" width="2.6640625" customWidth="1"/>
    <col min="8" max="8" width="11" customWidth="1"/>
    <col min="9" max="9" width="10.88671875" customWidth="1"/>
    <col min="10" max="10" width="2.77734375" customWidth="1"/>
  </cols>
  <sheetData>
    <row r="1" spans="1:10" ht="13.2" x14ac:dyDescent="0.25">
      <c r="A1" s="1" t="s">
        <v>0</v>
      </c>
      <c r="B1" s="1" t="s">
        <v>1</v>
      </c>
      <c r="C1" s="2" t="s">
        <v>2</v>
      </c>
      <c r="D1" s="3" t="s">
        <v>3</v>
      </c>
      <c r="E1" s="4"/>
      <c r="F1" s="5"/>
      <c r="G1" s="6"/>
      <c r="H1" s="1"/>
      <c r="I1" s="1"/>
      <c r="J1" s="1"/>
    </row>
    <row r="2" spans="1:10" ht="13.2" x14ac:dyDescent="0.25">
      <c r="A2" s="1" t="s">
        <v>4</v>
      </c>
      <c r="B2" s="1">
        <v>1</v>
      </c>
      <c r="C2" s="2">
        <v>90</v>
      </c>
      <c r="D2" s="2">
        <f t="shared" ref="D2:D99" si="0">IF(B2 &lt;&gt; 0, C2/B2, 0)</f>
        <v>90</v>
      </c>
      <c r="E2" s="4"/>
      <c r="G2" s="7"/>
      <c r="H2" s="8"/>
      <c r="I2" s="8"/>
      <c r="J2" s="9"/>
    </row>
    <row r="3" spans="1:10" ht="13.2" x14ac:dyDescent="0.25">
      <c r="A3" s="1" t="s">
        <v>5</v>
      </c>
      <c r="B3" s="1">
        <v>1</v>
      </c>
      <c r="C3" s="2">
        <v>0</v>
      </c>
      <c r="D3" s="2">
        <f t="shared" si="0"/>
        <v>0</v>
      </c>
      <c r="E3" s="4"/>
      <c r="G3" s="7"/>
      <c r="H3" s="10" t="s">
        <v>6</v>
      </c>
      <c r="I3" s="11">
        <v>500</v>
      </c>
      <c r="J3" s="12"/>
    </row>
    <row r="4" spans="1:10" ht="13.2" x14ac:dyDescent="0.25">
      <c r="A4" s="1" t="s">
        <v>7</v>
      </c>
      <c r="B4" s="1">
        <v>1</v>
      </c>
      <c r="C4" s="2">
        <v>0</v>
      </c>
      <c r="D4" s="2">
        <f t="shared" si="0"/>
        <v>0</v>
      </c>
      <c r="E4" s="4"/>
      <c r="G4" s="7"/>
      <c r="H4" s="8"/>
      <c r="I4" s="8"/>
      <c r="J4" s="12"/>
    </row>
    <row r="5" spans="1:10" ht="13.2" x14ac:dyDescent="0.25">
      <c r="A5" s="1" t="s">
        <v>8</v>
      </c>
      <c r="B5" s="1">
        <v>12</v>
      </c>
      <c r="C5" s="2">
        <v>1600</v>
      </c>
      <c r="D5" s="2">
        <f t="shared" si="0"/>
        <v>133.33333333333334</v>
      </c>
      <c r="E5" s="4"/>
      <c r="G5" s="7"/>
      <c r="H5" s="13" t="s">
        <v>9</v>
      </c>
      <c r="I5" s="14">
        <f>SUM(D2:D99)</f>
        <v>472.00000000000006</v>
      </c>
      <c r="J5" s="12"/>
    </row>
    <row r="6" spans="1:10" ht="13.2" x14ac:dyDescent="0.25">
      <c r="A6" s="1" t="s">
        <v>10</v>
      </c>
      <c r="B6" s="1">
        <v>12</v>
      </c>
      <c r="C6" s="2">
        <v>120</v>
      </c>
      <c r="D6" s="2">
        <f t="shared" si="0"/>
        <v>10</v>
      </c>
      <c r="E6" s="4"/>
      <c r="G6" s="7"/>
      <c r="H6" s="15" t="s">
        <v>11</v>
      </c>
      <c r="I6" s="16">
        <f>I5*12</f>
        <v>5664.0000000000009</v>
      </c>
      <c r="J6" s="12"/>
    </row>
    <row r="7" spans="1:10" ht="13.2" x14ac:dyDescent="0.25">
      <c r="A7" s="1" t="s">
        <v>12</v>
      </c>
      <c r="B7" s="1">
        <v>1</v>
      </c>
      <c r="C7" s="2">
        <v>60</v>
      </c>
      <c r="D7" s="2">
        <f t="shared" si="0"/>
        <v>60</v>
      </c>
      <c r="E7" s="4"/>
      <c r="G7" s="7"/>
      <c r="H7" s="8"/>
      <c r="I7" s="8"/>
      <c r="J7" s="12"/>
    </row>
    <row r="8" spans="1:10" ht="13.2" x14ac:dyDescent="0.25">
      <c r="A8" s="1" t="s">
        <v>13</v>
      </c>
      <c r="B8" s="1">
        <v>12</v>
      </c>
      <c r="C8" s="2">
        <v>350</v>
      </c>
      <c r="D8" s="2">
        <f t="shared" si="0"/>
        <v>29.166666666666668</v>
      </c>
      <c r="E8" s="4"/>
      <c r="G8" s="7"/>
      <c r="H8" s="17" t="s">
        <v>14</v>
      </c>
      <c r="I8" s="18">
        <f>I6/I3</f>
        <v>11.328000000000001</v>
      </c>
      <c r="J8" s="12"/>
    </row>
    <row r="9" spans="1:10" ht="13.2" x14ac:dyDescent="0.25">
      <c r="A9" s="1" t="s">
        <v>15</v>
      </c>
      <c r="B9" s="1">
        <v>12</v>
      </c>
      <c r="C9" s="2">
        <v>250</v>
      </c>
      <c r="D9" s="2">
        <f t="shared" si="0"/>
        <v>20.833333333333332</v>
      </c>
      <c r="E9" s="4"/>
      <c r="G9" s="19"/>
      <c r="H9" s="20"/>
      <c r="I9" s="21"/>
      <c r="J9" s="22"/>
    </row>
    <row r="10" spans="1:10" ht="13.2" x14ac:dyDescent="0.25">
      <c r="A10" s="1" t="s">
        <v>16</v>
      </c>
      <c r="B10" s="1">
        <v>12</v>
      </c>
      <c r="C10" s="2">
        <v>50</v>
      </c>
      <c r="D10" s="2">
        <f t="shared" si="0"/>
        <v>4.166666666666667</v>
      </c>
      <c r="E10" s="4"/>
      <c r="F10" s="5"/>
      <c r="G10" s="6"/>
      <c r="H10" s="1"/>
      <c r="I10" s="1"/>
      <c r="J10" s="1"/>
    </row>
    <row r="11" spans="1:10" ht="13.2" x14ac:dyDescent="0.25">
      <c r="A11" s="1" t="s">
        <v>17</v>
      </c>
      <c r="B11" s="1">
        <v>4</v>
      </c>
      <c r="C11" s="2">
        <v>50</v>
      </c>
      <c r="D11" s="2">
        <f t="shared" si="0"/>
        <v>12.5</v>
      </c>
      <c r="E11" s="4"/>
      <c r="F11" s="5"/>
      <c r="G11" s="6"/>
      <c r="H11" s="1"/>
      <c r="I11" s="1"/>
      <c r="J11" s="1"/>
    </row>
    <row r="12" spans="1:10" ht="13.2" x14ac:dyDescent="0.25">
      <c r="A12" s="1" t="s">
        <v>18</v>
      </c>
      <c r="B12" s="1">
        <v>1</v>
      </c>
      <c r="C12" s="2">
        <v>20</v>
      </c>
      <c r="D12" s="2">
        <f t="shared" si="0"/>
        <v>20</v>
      </c>
      <c r="E12" s="4"/>
      <c r="F12" s="5"/>
      <c r="G12" s="6"/>
      <c r="H12" s="1"/>
      <c r="I12" s="1"/>
      <c r="J12" s="1"/>
    </row>
    <row r="13" spans="1:10" ht="13.2" x14ac:dyDescent="0.25">
      <c r="A13" s="1" t="s">
        <v>19</v>
      </c>
      <c r="B13" s="1">
        <v>1</v>
      </c>
      <c r="C13" s="2">
        <v>12</v>
      </c>
      <c r="D13" s="2">
        <f t="shared" si="0"/>
        <v>12</v>
      </c>
      <c r="E13" s="4"/>
      <c r="F13" s="5"/>
      <c r="G13" s="6"/>
      <c r="H13" s="1"/>
      <c r="I13" s="1"/>
      <c r="J13" s="1"/>
    </row>
    <row r="14" spans="1:10" ht="13.2" x14ac:dyDescent="0.25">
      <c r="A14" s="1" t="s">
        <v>20</v>
      </c>
      <c r="B14" s="1">
        <v>1</v>
      </c>
      <c r="C14" s="2">
        <v>40</v>
      </c>
      <c r="D14" s="2">
        <f t="shared" si="0"/>
        <v>40</v>
      </c>
      <c r="E14" s="4"/>
      <c r="F14" s="5"/>
      <c r="G14" s="6"/>
      <c r="H14" s="1"/>
      <c r="I14" s="1"/>
      <c r="J14" s="1"/>
    </row>
    <row r="15" spans="1:10" ht="13.2" x14ac:dyDescent="0.25">
      <c r="A15" s="1" t="s">
        <v>21</v>
      </c>
      <c r="B15" s="1">
        <v>12</v>
      </c>
      <c r="C15" s="2">
        <v>150</v>
      </c>
      <c r="D15" s="2">
        <f t="shared" si="0"/>
        <v>12.5</v>
      </c>
      <c r="E15" s="4"/>
      <c r="F15" s="5"/>
      <c r="G15" s="6"/>
      <c r="H15" s="1"/>
      <c r="I15" s="1"/>
      <c r="J15" s="1"/>
    </row>
    <row r="16" spans="1:10" ht="15" customHeight="1" x14ac:dyDescent="0.25">
      <c r="A16" s="1" t="s">
        <v>22</v>
      </c>
      <c r="B16" s="1">
        <v>12</v>
      </c>
      <c r="C16" s="2">
        <v>150</v>
      </c>
      <c r="D16" s="2">
        <f t="shared" si="0"/>
        <v>12.5</v>
      </c>
      <c r="E16" s="4"/>
      <c r="F16" s="5"/>
      <c r="G16" s="6"/>
      <c r="H16" s="1"/>
      <c r="I16" s="1"/>
      <c r="J16" s="1"/>
    </row>
    <row r="17" spans="1:10" ht="13.2" x14ac:dyDescent="0.25">
      <c r="A17" s="1" t="s">
        <v>23</v>
      </c>
      <c r="B17" s="1">
        <v>1</v>
      </c>
      <c r="C17" s="2">
        <v>15</v>
      </c>
      <c r="D17" s="2">
        <f t="shared" si="0"/>
        <v>15</v>
      </c>
      <c r="E17" s="4"/>
      <c r="F17" s="5"/>
      <c r="G17" s="6"/>
      <c r="H17" s="1"/>
      <c r="I17" s="1"/>
      <c r="J17" s="1"/>
    </row>
    <row r="18" spans="1:10" ht="13.2" x14ac:dyDescent="0.25">
      <c r="A18" s="1"/>
      <c r="B18" s="1"/>
      <c r="C18" s="2"/>
      <c r="D18" s="2">
        <f t="shared" si="0"/>
        <v>0</v>
      </c>
      <c r="E18" s="4"/>
      <c r="F18" s="5"/>
      <c r="G18" s="6"/>
      <c r="H18" s="1"/>
      <c r="I18" s="1"/>
      <c r="J18" s="1"/>
    </row>
    <row r="19" spans="1:10" ht="13.2" x14ac:dyDescent="0.25">
      <c r="A19" s="1"/>
      <c r="B19" s="1"/>
      <c r="C19" s="2"/>
      <c r="D19" s="2">
        <f t="shared" si="0"/>
        <v>0</v>
      </c>
      <c r="E19" s="4"/>
      <c r="F19" s="5"/>
      <c r="G19" s="6"/>
      <c r="H19" s="1"/>
      <c r="I19" s="1"/>
      <c r="J19" s="1"/>
    </row>
    <row r="20" spans="1:10" ht="13.2" x14ac:dyDescent="0.25">
      <c r="A20" s="1"/>
      <c r="B20" s="1"/>
      <c r="C20" s="2"/>
      <c r="D20" s="2">
        <f t="shared" si="0"/>
        <v>0</v>
      </c>
      <c r="E20" s="4"/>
      <c r="F20" s="5"/>
      <c r="G20" s="6"/>
      <c r="H20" s="1"/>
      <c r="I20" s="1"/>
      <c r="J20" s="1"/>
    </row>
    <row r="21" spans="1:10" ht="13.2" x14ac:dyDescent="0.25">
      <c r="A21" s="1"/>
      <c r="B21" s="1"/>
      <c r="C21" s="2"/>
      <c r="D21" s="2">
        <f t="shared" si="0"/>
        <v>0</v>
      </c>
      <c r="E21" s="4"/>
      <c r="F21" s="5"/>
      <c r="G21" s="6"/>
      <c r="H21" s="1"/>
      <c r="I21" s="1"/>
      <c r="J21" s="1"/>
    </row>
    <row r="22" spans="1:10" ht="13.2" x14ac:dyDescent="0.25">
      <c r="A22" s="1"/>
      <c r="B22" s="1"/>
      <c r="C22" s="2"/>
      <c r="D22" s="2">
        <f t="shared" si="0"/>
        <v>0</v>
      </c>
      <c r="E22" s="4"/>
      <c r="F22" s="5"/>
      <c r="G22" s="6"/>
      <c r="H22" s="1"/>
      <c r="I22" s="1"/>
      <c r="J22" s="1"/>
    </row>
    <row r="23" spans="1:10" ht="13.2" x14ac:dyDescent="0.25">
      <c r="A23" s="1"/>
      <c r="B23" s="1"/>
      <c r="C23" s="2"/>
      <c r="D23" s="2">
        <f t="shared" si="0"/>
        <v>0</v>
      </c>
      <c r="E23" s="4"/>
      <c r="F23" s="5"/>
      <c r="G23" s="6"/>
      <c r="H23" s="1"/>
      <c r="I23" s="1"/>
      <c r="J23" s="1"/>
    </row>
    <row r="24" spans="1:10" ht="13.2" x14ac:dyDescent="0.25">
      <c r="A24" s="1"/>
      <c r="B24" s="1"/>
      <c r="C24" s="2"/>
      <c r="D24" s="2">
        <f t="shared" si="0"/>
        <v>0</v>
      </c>
      <c r="E24" s="4"/>
      <c r="F24" s="5"/>
      <c r="G24" s="6"/>
      <c r="H24" s="1"/>
      <c r="I24" s="1"/>
      <c r="J24" s="1"/>
    </row>
    <row r="25" spans="1:10" ht="13.2" x14ac:dyDescent="0.25">
      <c r="A25" s="1"/>
      <c r="B25" s="1"/>
      <c r="C25" s="2"/>
      <c r="D25" s="2">
        <f t="shared" si="0"/>
        <v>0</v>
      </c>
      <c r="E25" s="4"/>
      <c r="F25" s="5"/>
      <c r="G25" s="6"/>
      <c r="H25" s="1"/>
      <c r="I25" s="1"/>
      <c r="J25" s="1"/>
    </row>
    <row r="26" spans="1:10" ht="13.2" x14ac:dyDescent="0.25">
      <c r="A26" s="1"/>
      <c r="B26" s="1"/>
      <c r="C26" s="1"/>
      <c r="D26" s="2">
        <f t="shared" si="0"/>
        <v>0</v>
      </c>
      <c r="E26" s="4"/>
      <c r="F26" s="5"/>
      <c r="G26" s="6"/>
      <c r="H26" s="1"/>
      <c r="I26" s="1"/>
      <c r="J26" s="1"/>
    </row>
    <row r="27" spans="1:10" ht="13.2" x14ac:dyDescent="0.25">
      <c r="A27" s="1"/>
      <c r="B27" s="1"/>
      <c r="C27" s="2"/>
      <c r="D27" s="2">
        <f t="shared" si="0"/>
        <v>0</v>
      </c>
      <c r="E27" s="4"/>
      <c r="F27" s="5"/>
      <c r="G27" s="6"/>
      <c r="H27" s="1"/>
      <c r="I27" s="1"/>
      <c r="J27" s="1"/>
    </row>
    <row r="28" spans="1:10" ht="13.2" x14ac:dyDescent="0.25">
      <c r="A28" s="1"/>
      <c r="B28" s="1"/>
      <c r="C28" s="2"/>
      <c r="D28" s="2">
        <f t="shared" si="0"/>
        <v>0</v>
      </c>
      <c r="E28" s="4"/>
      <c r="F28" s="5"/>
      <c r="G28" s="6"/>
      <c r="H28" s="1"/>
      <c r="I28" s="1"/>
      <c r="J28" s="1"/>
    </row>
    <row r="29" spans="1:10" ht="13.2" x14ac:dyDescent="0.25">
      <c r="A29" s="1"/>
      <c r="B29" s="1"/>
      <c r="C29" s="2"/>
      <c r="D29" s="2">
        <f t="shared" si="0"/>
        <v>0</v>
      </c>
      <c r="E29" s="4"/>
      <c r="F29" s="5"/>
      <c r="G29" s="6"/>
      <c r="H29" s="1"/>
      <c r="I29" s="1"/>
      <c r="J29" s="1"/>
    </row>
    <row r="30" spans="1:10" ht="13.2" x14ac:dyDescent="0.25">
      <c r="A30" s="1"/>
      <c r="B30" s="1"/>
      <c r="C30" s="2"/>
      <c r="D30" s="2">
        <f t="shared" si="0"/>
        <v>0</v>
      </c>
      <c r="E30" s="4"/>
      <c r="F30" s="5"/>
      <c r="G30" s="6"/>
      <c r="H30" s="1"/>
      <c r="I30" s="1"/>
      <c r="J30" s="1"/>
    </row>
    <row r="31" spans="1:10" ht="13.2" x14ac:dyDescent="0.25">
      <c r="A31" s="1"/>
      <c r="B31" s="1"/>
      <c r="C31" s="2"/>
      <c r="D31" s="2">
        <f t="shared" si="0"/>
        <v>0</v>
      </c>
      <c r="E31" s="4"/>
      <c r="F31" s="5"/>
      <c r="G31" s="6"/>
      <c r="H31" s="1"/>
      <c r="I31" s="1"/>
      <c r="J31" s="1"/>
    </row>
    <row r="32" spans="1:10" ht="13.2" x14ac:dyDescent="0.25">
      <c r="A32" s="1"/>
      <c r="B32" s="1"/>
      <c r="C32" s="2"/>
      <c r="D32" s="2">
        <f t="shared" si="0"/>
        <v>0</v>
      </c>
      <c r="E32" s="4"/>
      <c r="F32" s="5"/>
      <c r="G32" s="6"/>
      <c r="H32" s="1"/>
      <c r="I32" s="1"/>
      <c r="J32" s="1"/>
    </row>
    <row r="33" spans="1:10" ht="13.2" x14ac:dyDescent="0.25">
      <c r="A33" s="1"/>
      <c r="B33" s="1"/>
      <c r="C33" s="2"/>
      <c r="D33" s="2">
        <f t="shared" si="0"/>
        <v>0</v>
      </c>
      <c r="E33" s="4"/>
      <c r="F33" s="5"/>
      <c r="G33" s="6"/>
      <c r="H33" s="1"/>
      <c r="I33" s="1"/>
      <c r="J33" s="1"/>
    </row>
    <row r="34" spans="1:10" ht="13.2" x14ac:dyDescent="0.25">
      <c r="A34" s="1"/>
      <c r="B34" s="1"/>
      <c r="C34" s="2"/>
      <c r="D34" s="2">
        <f t="shared" si="0"/>
        <v>0</v>
      </c>
      <c r="E34" s="4"/>
      <c r="F34" s="5"/>
      <c r="G34" s="6"/>
      <c r="H34" s="1"/>
      <c r="I34" s="1"/>
      <c r="J34" s="1"/>
    </row>
    <row r="35" spans="1:10" ht="13.2" x14ac:dyDescent="0.25">
      <c r="A35" s="1"/>
      <c r="B35" s="1"/>
      <c r="C35" s="2"/>
      <c r="D35" s="2">
        <f t="shared" si="0"/>
        <v>0</v>
      </c>
      <c r="E35" s="4"/>
      <c r="F35" s="5"/>
      <c r="G35" s="6"/>
      <c r="H35" s="1"/>
      <c r="I35" s="1"/>
      <c r="J35" s="1"/>
    </row>
    <row r="36" spans="1:10" ht="13.2" x14ac:dyDescent="0.25">
      <c r="A36" s="1"/>
      <c r="B36" s="1"/>
      <c r="C36" s="2"/>
      <c r="D36" s="2">
        <f t="shared" si="0"/>
        <v>0</v>
      </c>
      <c r="E36" s="4"/>
      <c r="F36" s="5"/>
      <c r="G36" s="6"/>
      <c r="H36" s="1"/>
      <c r="I36" s="1"/>
      <c r="J36" s="1"/>
    </row>
    <row r="37" spans="1:10" ht="13.2" x14ac:dyDescent="0.25">
      <c r="A37" s="1"/>
      <c r="B37" s="1"/>
      <c r="C37" s="2"/>
      <c r="D37" s="2">
        <f t="shared" si="0"/>
        <v>0</v>
      </c>
      <c r="E37" s="4"/>
      <c r="F37" s="5"/>
      <c r="G37" s="6"/>
      <c r="H37" s="1"/>
      <c r="I37" s="1"/>
      <c r="J37" s="1"/>
    </row>
    <row r="38" spans="1:10" ht="13.2" x14ac:dyDescent="0.25">
      <c r="A38" s="1"/>
      <c r="B38" s="1"/>
      <c r="C38" s="2"/>
      <c r="D38" s="2">
        <f t="shared" si="0"/>
        <v>0</v>
      </c>
      <c r="E38" s="4"/>
      <c r="F38" s="5"/>
      <c r="G38" s="6"/>
      <c r="H38" s="1"/>
      <c r="I38" s="1"/>
      <c r="J38" s="1"/>
    </row>
    <row r="39" spans="1:10" ht="13.2" x14ac:dyDescent="0.25">
      <c r="A39" s="1"/>
      <c r="B39" s="1"/>
      <c r="C39" s="2"/>
      <c r="D39" s="2">
        <f t="shared" si="0"/>
        <v>0</v>
      </c>
      <c r="E39" s="4"/>
      <c r="F39" s="5"/>
      <c r="G39" s="6"/>
      <c r="H39" s="1"/>
      <c r="I39" s="1"/>
      <c r="J39" s="1"/>
    </row>
    <row r="40" spans="1:10" ht="13.2" x14ac:dyDescent="0.25">
      <c r="A40" s="1"/>
      <c r="B40" s="1"/>
      <c r="C40" s="2"/>
      <c r="D40" s="2">
        <f t="shared" si="0"/>
        <v>0</v>
      </c>
      <c r="E40" s="4"/>
      <c r="F40" s="5"/>
      <c r="G40" s="6"/>
      <c r="H40" s="1"/>
      <c r="I40" s="1"/>
      <c r="J40" s="1"/>
    </row>
    <row r="41" spans="1:10" ht="13.2" x14ac:dyDescent="0.25">
      <c r="A41" s="1"/>
      <c r="B41" s="1"/>
      <c r="C41" s="2"/>
      <c r="D41" s="2">
        <f t="shared" si="0"/>
        <v>0</v>
      </c>
      <c r="E41" s="4"/>
      <c r="F41" s="5"/>
      <c r="G41" s="6"/>
      <c r="H41" s="1"/>
      <c r="I41" s="1"/>
      <c r="J41" s="1"/>
    </row>
    <row r="42" spans="1:10" ht="13.2" x14ac:dyDescent="0.25">
      <c r="A42" s="1"/>
      <c r="B42" s="1"/>
      <c r="C42" s="2"/>
      <c r="D42" s="2">
        <f t="shared" si="0"/>
        <v>0</v>
      </c>
      <c r="E42" s="4"/>
      <c r="F42" s="5"/>
      <c r="G42" s="6"/>
      <c r="H42" s="1"/>
      <c r="I42" s="1"/>
      <c r="J42" s="1"/>
    </row>
    <row r="43" spans="1:10" ht="13.2" x14ac:dyDescent="0.25">
      <c r="A43" s="1"/>
      <c r="B43" s="1"/>
      <c r="C43" s="2"/>
      <c r="D43" s="2">
        <f t="shared" si="0"/>
        <v>0</v>
      </c>
      <c r="E43" s="4"/>
      <c r="F43" s="5"/>
      <c r="G43" s="6"/>
      <c r="H43" s="1"/>
      <c r="I43" s="1"/>
      <c r="J43" s="1"/>
    </row>
    <row r="44" spans="1:10" ht="13.2" x14ac:dyDescent="0.25">
      <c r="A44" s="1"/>
      <c r="B44" s="1"/>
      <c r="C44" s="2"/>
      <c r="D44" s="2">
        <f t="shared" si="0"/>
        <v>0</v>
      </c>
      <c r="E44" s="4"/>
      <c r="F44" s="5"/>
      <c r="G44" s="6"/>
      <c r="H44" s="1"/>
      <c r="I44" s="1"/>
      <c r="J44" s="1"/>
    </row>
    <row r="45" spans="1:10" ht="13.2" x14ac:dyDescent="0.25">
      <c r="A45" s="1"/>
      <c r="B45" s="1"/>
      <c r="C45" s="2"/>
      <c r="D45" s="2">
        <f t="shared" si="0"/>
        <v>0</v>
      </c>
      <c r="E45" s="4"/>
      <c r="F45" s="5"/>
      <c r="G45" s="6"/>
      <c r="H45" s="1"/>
      <c r="I45" s="1"/>
      <c r="J45" s="1"/>
    </row>
    <row r="46" spans="1:10" ht="13.2" x14ac:dyDescent="0.25">
      <c r="A46" s="1"/>
      <c r="B46" s="1"/>
      <c r="C46" s="2"/>
      <c r="D46" s="2">
        <f t="shared" si="0"/>
        <v>0</v>
      </c>
      <c r="E46" s="4"/>
      <c r="F46" s="5"/>
      <c r="G46" s="6"/>
      <c r="H46" s="1"/>
      <c r="I46" s="1"/>
      <c r="J46" s="1"/>
    </row>
    <row r="47" spans="1:10" ht="13.2" x14ac:dyDescent="0.25">
      <c r="A47" s="1"/>
      <c r="B47" s="1"/>
      <c r="C47" s="2"/>
      <c r="D47" s="2">
        <f t="shared" si="0"/>
        <v>0</v>
      </c>
      <c r="E47" s="4"/>
      <c r="F47" s="5"/>
      <c r="G47" s="6"/>
      <c r="H47" s="1"/>
      <c r="I47" s="1"/>
      <c r="J47" s="1"/>
    </row>
    <row r="48" spans="1:10" ht="13.2" x14ac:dyDescent="0.25">
      <c r="A48" s="1"/>
      <c r="B48" s="1"/>
      <c r="C48" s="2"/>
      <c r="D48" s="2">
        <f t="shared" si="0"/>
        <v>0</v>
      </c>
      <c r="E48" s="4"/>
      <c r="F48" s="5"/>
      <c r="G48" s="6"/>
      <c r="H48" s="1"/>
      <c r="I48" s="1"/>
      <c r="J48" s="1"/>
    </row>
    <row r="49" spans="1:10" ht="13.2" x14ac:dyDescent="0.25">
      <c r="A49" s="1"/>
      <c r="B49" s="1"/>
      <c r="C49" s="2"/>
      <c r="D49" s="2">
        <f t="shared" si="0"/>
        <v>0</v>
      </c>
      <c r="E49" s="4"/>
      <c r="F49" s="5"/>
      <c r="G49" s="6"/>
      <c r="H49" s="1"/>
      <c r="I49" s="1"/>
      <c r="J49" s="1"/>
    </row>
    <row r="50" spans="1:10" ht="13.2" x14ac:dyDescent="0.25">
      <c r="A50" s="1"/>
      <c r="B50" s="1"/>
      <c r="C50" s="2"/>
      <c r="D50" s="2">
        <f t="shared" si="0"/>
        <v>0</v>
      </c>
      <c r="E50" s="4"/>
      <c r="F50" s="5"/>
      <c r="G50" s="6"/>
      <c r="H50" s="1"/>
      <c r="I50" s="1"/>
      <c r="J50" s="1"/>
    </row>
    <row r="51" spans="1:10" ht="13.2" x14ac:dyDescent="0.25">
      <c r="A51" s="1"/>
      <c r="B51" s="1"/>
      <c r="C51" s="2"/>
      <c r="D51" s="2">
        <f t="shared" si="0"/>
        <v>0</v>
      </c>
      <c r="E51" s="4"/>
      <c r="F51" s="5"/>
      <c r="G51" s="6"/>
      <c r="H51" s="1"/>
      <c r="I51" s="1"/>
      <c r="J51" s="1"/>
    </row>
    <row r="52" spans="1:10" ht="13.2" x14ac:dyDescent="0.25">
      <c r="A52" s="1"/>
      <c r="B52" s="1"/>
      <c r="C52" s="2"/>
      <c r="D52" s="2">
        <f t="shared" si="0"/>
        <v>0</v>
      </c>
      <c r="E52" s="4"/>
      <c r="F52" s="5"/>
      <c r="G52" s="6"/>
      <c r="H52" s="1"/>
      <c r="I52" s="1"/>
      <c r="J52" s="1"/>
    </row>
    <row r="53" spans="1:10" ht="13.2" x14ac:dyDescent="0.25">
      <c r="A53" s="1"/>
      <c r="B53" s="1"/>
      <c r="C53" s="2"/>
      <c r="D53" s="2">
        <f t="shared" si="0"/>
        <v>0</v>
      </c>
      <c r="E53" s="4"/>
      <c r="F53" s="5"/>
      <c r="G53" s="6"/>
      <c r="H53" s="1"/>
      <c r="I53" s="1"/>
      <c r="J53" s="1"/>
    </row>
    <row r="54" spans="1:10" ht="13.2" x14ac:dyDescent="0.25">
      <c r="A54" s="1"/>
      <c r="B54" s="1"/>
      <c r="C54" s="2"/>
      <c r="D54" s="2">
        <f t="shared" si="0"/>
        <v>0</v>
      </c>
      <c r="E54" s="4"/>
      <c r="F54" s="5"/>
      <c r="G54" s="6"/>
      <c r="H54" s="1"/>
      <c r="I54" s="1"/>
      <c r="J54" s="1"/>
    </row>
    <row r="55" spans="1:10" ht="13.2" x14ac:dyDescent="0.25">
      <c r="A55" s="1"/>
      <c r="B55" s="1"/>
      <c r="C55" s="2"/>
      <c r="D55" s="2">
        <f t="shared" si="0"/>
        <v>0</v>
      </c>
      <c r="E55" s="4"/>
      <c r="F55" s="5"/>
      <c r="G55" s="6"/>
      <c r="H55" s="1"/>
      <c r="I55" s="1"/>
      <c r="J55" s="1"/>
    </row>
    <row r="56" spans="1:10" ht="13.2" x14ac:dyDescent="0.25">
      <c r="A56" s="1"/>
      <c r="B56" s="1"/>
      <c r="C56" s="2"/>
      <c r="D56" s="2">
        <f t="shared" si="0"/>
        <v>0</v>
      </c>
      <c r="E56" s="4"/>
      <c r="F56" s="5"/>
      <c r="G56" s="6"/>
      <c r="H56" s="1"/>
      <c r="I56" s="1"/>
      <c r="J56" s="1"/>
    </row>
    <row r="57" spans="1:10" ht="13.2" x14ac:dyDescent="0.25">
      <c r="A57" s="1"/>
      <c r="B57" s="1"/>
      <c r="C57" s="2"/>
      <c r="D57" s="2">
        <f t="shared" si="0"/>
        <v>0</v>
      </c>
      <c r="E57" s="4"/>
      <c r="F57" s="5"/>
      <c r="G57" s="6"/>
      <c r="H57" s="1"/>
      <c r="I57" s="1"/>
      <c r="J57" s="1"/>
    </row>
    <row r="58" spans="1:10" ht="13.2" x14ac:dyDescent="0.25">
      <c r="A58" s="1"/>
      <c r="B58" s="1"/>
      <c r="C58" s="2"/>
      <c r="D58" s="2">
        <f t="shared" si="0"/>
        <v>0</v>
      </c>
      <c r="E58" s="4"/>
      <c r="F58" s="5"/>
      <c r="G58" s="6"/>
      <c r="H58" s="1"/>
      <c r="I58" s="1"/>
      <c r="J58" s="1"/>
    </row>
    <row r="59" spans="1:10" ht="13.2" x14ac:dyDescent="0.25">
      <c r="A59" s="1"/>
      <c r="B59" s="1"/>
      <c r="C59" s="2"/>
      <c r="D59" s="2">
        <f t="shared" si="0"/>
        <v>0</v>
      </c>
      <c r="E59" s="4"/>
      <c r="F59" s="5"/>
      <c r="G59" s="6"/>
      <c r="H59" s="1"/>
      <c r="I59" s="1"/>
      <c r="J59" s="1"/>
    </row>
    <row r="60" spans="1:10" ht="13.2" x14ac:dyDescent="0.25">
      <c r="A60" s="1"/>
      <c r="B60" s="1"/>
      <c r="C60" s="2"/>
      <c r="D60" s="2">
        <f t="shared" si="0"/>
        <v>0</v>
      </c>
      <c r="E60" s="4"/>
      <c r="F60" s="5"/>
      <c r="G60" s="6"/>
      <c r="H60" s="1"/>
      <c r="I60" s="1"/>
      <c r="J60" s="1"/>
    </row>
    <row r="61" spans="1:10" ht="13.2" x14ac:dyDescent="0.25">
      <c r="A61" s="1"/>
      <c r="B61" s="1"/>
      <c r="C61" s="2"/>
      <c r="D61" s="2">
        <f t="shared" si="0"/>
        <v>0</v>
      </c>
      <c r="E61" s="4"/>
      <c r="F61" s="5"/>
      <c r="G61" s="6"/>
      <c r="H61" s="1"/>
      <c r="I61" s="1"/>
      <c r="J61" s="1"/>
    </row>
    <row r="62" spans="1:10" ht="13.2" x14ac:dyDescent="0.25">
      <c r="A62" s="1"/>
      <c r="B62" s="1"/>
      <c r="C62" s="2"/>
      <c r="D62" s="2">
        <f t="shared" si="0"/>
        <v>0</v>
      </c>
      <c r="E62" s="4"/>
      <c r="F62" s="5"/>
      <c r="G62" s="6"/>
      <c r="H62" s="1"/>
      <c r="I62" s="1"/>
      <c r="J62" s="1"/>
    </row>
    <row r="63" spans="1:10" ht="13.2" x14ac:dyDescent="0.25">
      <c r="A63" s="1"/>
      <c r="B63" s="1"/>
      <c r="C63" s="2"/>
      <c r="D63" s="2">
        <f t="shared" si="0"/>
        <v>0</v>
      </c>
      <c r="E63" s="4"/>
      <c r="F63" s="5"/>
      <c r="G63" s="6"/>
      <c r="H63" s="1"/>
      <c r="I63" s="1"/>
      <c r="J63" s="1"/>
    </row>
    <row r="64" spans="1:10" ht="13.2" x14ac:dyDescent="0.25">
      <c r="A64" s="1"/>
      <c r="B64" s="1"/>
      <c r="C64" s="2"/>
      <c r="D64" s="2">
        <f t="shared" si="0"/>
        <v>0</v>
      </c>
      <c r="E64" s="4"/>
      <c r="F64" s="5"/>
      <c r="G64" s="6"/>
      <c r="H64" s="1"/>
      <c r="I64" s="1"/>
      <c r="J64" s="1"/>
    </row>
    <row r="65" spans="1:10" ht="13.2" x14ac:dyDescent="0.25">
      <c r="A65" s="1"/>
      <c r="B65" s="1"/>
      <c r="C65" s="2"/>
      <c r="D65" s="2">
        <f t="shared" si="0"/>
        <v>0</v>
      </c>
      <c r="E65" s="4"/>
      <c r="F65" s="5"/>
      <c r="G65" s="6"/>
      <c r="H65" s="1"/>
      <c r="I65" s="1"/>
      <c r="J65" s="1"/>
    </row>
    <row r="66" spans="1:10" ht="13.2" x14ac:dyDescent="0.25">
      <c r="A66" s="1"/>
      <c r="B66" s="1"/>
      <c r="C66" s="2"/>
      <c r="D66" s="2">
        <f t="shared" si="0"/>
        <v>0</v>
      </c>
      <c r="E66" s="4"/>
      <c r="F66" s="5"/>
      <c r="G66" s="6"/>
      <c r="H66" s="1"/>
      <c r="I66" s="1"/>
      <c r="J66" s="1"/>
    </row>
    <row r="67" spans="1:10" ht="13.2" x14ac:dyDescent="0.25">
      <c r="A67" s="1"/>
      <c r="B67" s="1"/>
      <c r="C67" s="2"/>
      <c r="D67" s="2">
        <f t="shared" si="0"/>
        <v>0</v>
      </c>
      <c r="E67" s="4"/>
      <c r="F67" s="5"/>
      <c r="G67" s="6"/>
      <c r="H67" s="1"/>
      <c r="I67" s="1"/>
      <c r="J67" s="1"/>
    </row>
    <row r="68" spans="1:10" ht="13.2" x14ac:dyDescent="0.25">
      <c r="A68" s="1"/>
      <c r="B68" s="1"/>
      <c r="C68" s="2"/>
      <c r="D68" s="2">
        <f t="shared" si="0"/>
        <v>0</v>
      </c>
      <c r="E68" s="4"/>
      <c r="F68" s="5"/>
      <c r="G68" s="6"/>
      <c r="H68" s="1"/>
      <c r="I68" s="1"/>
      <c r="J68" s="1"/>
    </row>
    <row r="69" spans="1:10" ht="13.2" x14ac:dyDescent="0.25">
      <c r="A69" s="1"/>
      <c r="B69" s="1"/>
      <c r="C69" s="2"/>
      <c r="D69" s="2">
        <f t="shared" si="0"/>
        <v>0</v>
      </c>
      <c r="E69" s="4"/>
      <c r="F69" s="5"/>
      <c r="G69" s="6"/>
      <c r="H69" s="1"/>
      <c r="I69" s="1"/>
      <c r="J69" s="1"/>
    </row>
    <row r="70" spans="1:10" ht="13.2" x14ac:dyDescent="0.25">
      <c r="A70" s="1"/>
      <c r="B70" s="1"/>
      <c r="C70" s="2"/>
      <c r="D70" s="2">
        <f t="shared" si="0"/>
        <v>0</v>
      </c>
      <c r="E70" s="4"/>
      <c r="F70" s="5"/>
      <c r="G70" s="6"/>
      <c r="H70" s="1"/>
      <c r="I70" s="1"/>
      <c r="J70" s="1"/>
    </row>
    <row r="71" spans="1:10" ht="13.2" x14ac:dyDescent="0.25">
      <c r="A71" s="1"/>
      <c r="B71" s="1"/>
      <c r="C71" s="2"/>
      <c r="D71" s="2">
        <f t="shared" si="0"/>
        <v>0</v>
      </c>
      <c r="E71" s="4"/>
      <c r="F71" s="5"/>
      <c r="G71" s="6"/>
      <c r="H71" s="1"/>
      <c r="I71" s="1"/>
      <c r="J71" s="1"/>
    </row>
    <row r="72" spans="1:10" ht="13.2" x14ac:dyDescent="0.25">
      <c r="A72" s="1"/>
      <c r="B72" s="1"/>
      <c r="C72" s="2"/>
      <c r="D72" s="2">
        <f t="shared" si="0"/>
        <v>0</v>
      </c>
      <c r="E72" s="4"/>
      <c r="F72" s="5"/>
      <c r="G72" s="6"/>
      <c r="H72" s="1"/>
      <c r="I72" s="1"/>
      <c r="J72" s="1"/>
    </row>
    <row r="73" spans="1:10" ht="13.2" x14ac:dyDescent="0.25">
      <c r="A73" s="1"/>
      <c r="B73" s="1"/>
      <c r="C73" s="2"/>
      <c r="D73" s="2">
        <f t="shared" si="0"/>
        <v>0</v>
      </c>
      <c r="E73" s="4"/>
      <c r="F73" s="5"/>
      <c r="G73" s="6"/>
      <c r="H73" s="1"/>
      <c r="I73" s="1"/>
      <c r="J73" s="1"/>
    </row>
    <row r="74" spans="1:10" ht="13.2" x14ac:dyDescent="0.25">
      <c r="A74" s="1"/>
      <c r="B74" s="1"/>
      <c r="C74" s="2"/>
      <c r="D74" s="2">
        <f t="shared" si="0"/>
        <v>0</v>
      </c>
      <c r="E74" s="4"/>
      <c r="F74" s="5"/>
      <c r="G74" s="6"/>
      <c r="H74" s="1"/>
      <c r="I74" s="1"/>
      <c r="J74" s="1"/>
    </row>
    <row r="75" spans="1:10" ht="13.2" x14ac:dyDescent="0.25">
      <c r="A75" s="1"/>
      <c r="B75" s="1"/>
      <c r="C75" s="2"/>
      <c r="D75" s="2">
        <f t="shared" si="0"/>
        <v>0</v>
      </c>
      <c r="E75" s="4"/>
      <c r="F75" s="5"/>
      <c r="G75" s="6"/>
      <c r="H75" s="1"/>
      <c r="I75" s="1"/>
      <c r="J75" s="1"/>
    </row>
    <row r="76" spans="1:10" ht="13.2" x14ac:dyDescent="0.25">
      <c r="A76" s="1"/>
      <c r="B76" s="1"/>
      <c r="C76" s="2"/>
      <c r="D76" s="2">
        <f t="shared" si="0"/>
        <v>0</v>
      </c>
      <c r="E76" s="4"/>
      <c r="F76" s="5"/>
      <c r="G76" s="6"/>
      <c r="H76" s="1"/>
      <c r="I76" s="1"/>
      <c r="J76" s="1"/>
    </row>
    <row r="77" spans="1:10" ht="13.2" x14ac:dyDescent="0.25">
      <c r="A77" s="1"/>
      <c r="B77" s="1"/>
      <c r="C77" s="2"/>
      <c r="D77" s="2">
        <f t="shared" si="0"/>
        <v>0</v>
      </c>
      <c r="E77" s="4"/>
      <c r="F77" s="5"/>
      <c r="G77" s="6"/>
      <c r="H77" s="1"/>
      <c r="I77" s="1"/>
      <c r="J77" s="1"/>
    </row>
    <row r="78" spans="1:10" ht="13.2" x14ac:dyDescent="0.25">
      <c r="A78" s="1"/>
      <c r="B78" s="1"/>
      <c r="C78" s="2"/>
      <c r="D78" s="2">
        <f t="shared" si="0"/>
        <v>0</v>
      </c>
      <c r="E78" s="4"/>
      <c r="F78" s="5"/>
      <c r="G78" s="6"/>
      <c r="H78" s="1"/>
      <c r="I78" s="1"/>
      <c r="J78" s="1"/>
    </row>
    <row r="79" spans="1:10" ht="13.2" x14ac:dyDescent="0.25">
      <c r="A79" s="1"/>
      <c r="B79" s="1"/>
      <c r="C79" s="2"/>
      <c r="D79" s="2">
        <f t="shared" si="0"/>
        <v>0</v>
      </c>
      <c r="E79" s="4"/>
      <c r="F79" s="5"/>
      <c r="G79" s="6"/>
      <c r="H79" s="1"/>
      <c r="I79" s="1"/>
      <c r="J79" s="1"/>
    </row>
    <row r="80" spans="1:10" ht="13.2" x14ac:dyDescent="0.25">
      <c r="A80" s="1"/>
      <c r="B80" s="1"/>
      <c r="C80" s="2"/>
      <c r="D80" s="2">
        <f t="shared" si="0"/>
        <v>0</v>
      </c>
      <c r="E80" s="4"/>
      <c r="F80" s="5"/>
      <c r="G80" s="6"/>
      <c r="H80" s="1"/>
      <c r="I80" s="1"/>
      <c r="J80" s="1"/>
    </row>
    <row r="81" spans="1:10" ht="13.2" x14ac:dyDescent="0.25">
      <c r="A81" s="1"/>
      <c r="B81" s="1"/>
      <c r="C81" s="2"/>
      <c r="D81" s="2">
        <f t="shared" si="0"/>
        <v>0</v>
      </c>
      <c r="E81" s="4"/>
      <c r="F81" s="5"/>
      <c r="G81" s="6"/>
      <c r="H81" s="1"/>
      <c r="I81" s="1"/>
      <c r="J81" s="1"/>
    </row>
    <row r="82" spans="1:10" ht="13.2" x14ac:dyDescent="0.25">
      <c r="A82" s="1"/>
      <c r="B82" s="1"/>
      <c r="C82" s="2"/>
      <c r="D82" s="2">
        <f t="shared" si="0"/>
        <v>0</v>
      </c>
      <c r="E82" s="4"/>
      <c r="F82" s="5"/>
      <c r="G82" s="6"/>
      <c r="H82" s="1"/>
      <c r="I82" s="1"/>
      <c r="J82" s="1"/>
    </row>
    <row r="83" spans="1:10" ht="13.2" x14ac:dyDescent="0.25">
      <c r="A83" s="1"/>
      <c r="B83" s="1"/>
      <c r="C83" s="2"/>
      <c r="D83" s="2">
        <f t="shared" si="0"/>
        <v>0</v>
      </c>
      <c r="E83" s="4"/>
      <c r="F83" s="5"/>
      <c r="G83" s="6"/>
      <c r="H83" s="1"/>
      <c r="I83" s="1"/>
      <c r="J83" s="1"/>
    </row>
    <row r="84" spans="1:10" ht="13.2" x14ac:dyDescent="0.25">
      <c r="A84" s="1"/>
      <c r="B84" s="1"/>
      <c r="C84" s="2"/>
      <c r="D84" s="2">
        <f t="shared" si="0"/>
        <v>0</v>
      </c>
      <c r="E84" s="4"/>
      <c r="F84" s="5"/>
      <c r="G84" s="6"/>
      <c r="H84" s="1"/>
      <c r="I84" s="1"/>
      <c r="J84" s="1"/>
    </row>
    <row r="85" spans="1:10" ht="13.2" x14ac:dyDescent="0.25">
      <c r="A85" s="1"/>
      <c r="B85" s="1"/>
      <c r="C85" s="2"/>
      <c r="D85" s="2">
        <f t="shared" si="0"/>
        <v>0</v>
      </c>
      <c r="E85" s="4"/>
      <c r="F85" s="5"/>
      <c r="G85" s="6"/>
      <c r="H85" s="1"/>
      <c r="I85" s="1"/>
      <c r="J85" s="1"/>
    </row>
    <row r="86" spans="1:10" ht="13.2" x14ac:dyDescent="0.25">
      <c r="A86" s="1"/>
      <c r="B86" s="1"/>
      <c r="C86" s="2"/>
      <c r="D86" s="2">
        <f t="shared" si="0"/>
        <v>0</v>
      </c>
      <c r="E86" s="4"/>
      <c r="F86" s="5"/>
      <c r="G86" s="6"/>
      <c r="H86" s="1"/>
      <c r="I86" s="1"/>
      <c r="J86" s="1"/>
    </row>
    <row r="87" spans="1:10" ht="13.2" x14ac:dyDescent="0.25">
      <c r="A87" s="1"/>
      <c r="B87" s="1"/>
      <c r="C87" s="2"/>
      <c r="D87" s="2">
        <f t="shared" si="0"/>
        <v>0</v>
      </c>
      <c r="E87" s="4"/>
      <c r="F87" s="5"/>
      <c r="G87" s="6"/>
      <c r="H87" s="1"/>
      <c r="I87" s="1"/>
      <c r="J87" s="1"/>
    </row>
    <row r="88" spans="1:10" ht="13.2" x14ac:dyDescent="0.25">
      <c r="A88" s="1"/>
      <c r="B88" s="1"/>
      <c r="C88" s="2"/>
      <c r="D88" s="2">
        <f t="shared" si="0"/>
        <v>0</v>
      </c>
      <c r="E88" s="4"/>
      <c r="F88" s="5"/>
      <c r="G88" s="6"/>
      <c r="H88" s="1"/>
      <c r="I88" s="1"/>
      <c r="J88" s="1"/>
    </row>
    <row r="89" spans="1:10" ht="13.2" x14ac:dyDescent="0.25">
      <c r="A89" s="1"/>
      <c r="B89" s="1"/>
      <c r="C89" s="2"/>
      <c r="D89" s="2">
        <f t="shared" si="0"/>
        <v>0</v>
      </c>
      <c r="E89" s="4"/>
      <c r="F89" s="5"/>
      <c r="G89" s="6"/>
      <c r="H89" s="1"/>
      <c r="I89" s="1"/>
      <c r="J89" s="1"/>
    </row>
    <row r="90" spans="1:10" ht="13.2" x14ac:dyDescent="0.25">
      <c r="A90" s="1"/>
      <c r="B90" s="1"/>
      <c r="C90" s="2"/>
      <c r="D90" s="2">
        <f t="shared" si="0"/>
        <v>0</v>
      </c>
      <c r="E90" s="4"/>
      <c r="F90" s="5"/>
      <c r="G90" s="6"/>
      <c r="H90" s="1"/>
      <c r="I90" s="1"/>
      <c r="J90" s="1"/>
    </row>
    <row r="91" spans="1:10" ht="13.2" x14ac:dyDescent="0.25">
      <c r="A91" s="1"/>
      <c r="B91" s="1"/>
      <c r="C91" s="2"/>
      <c r="D91" s="2">
        <f t="shared" si="0"/>
        <v>0</v>
      </c>
      <c r="E91" s="4"/>
      <c r="F91" s="5"/>
      <c r="G91" s="6"/>
      <c r="H91" s="1"/>
      <c r="I91" s="1"/>
      <c r="J91" s="1"/>
    </row>
    <row r="92" spans="1:10" ht="13.2" x14ac:dyDescent="0.25">
      <c r="A92" s="1"/>
      <c r="B92" s="1"/>
      <c r="C92" s="2"/>
      <c r="D92" s="2">
        <f t="shared" si="0"/>
        <v>0</v>
      </c>
      <c r="E92" s="4"/>
      <c r="F92" s="5"/>
      <c r="G92" s="6"/>
      <c r="H92" s="1"/>
      <c r="I92" s="1"/>
      <c r="J92" s="1"/>
    </row>
    <row r="93" spans="1:10" ht="13.2" x14ac:dyDescent="0.25">
      <c r="A93" s="1"/>
      <c r="B93" s="1"/>
      <c r="C93" s="2"/>
      <c r="D93" s="2">
        <f t="shared" si="0"/>
        <v>0</v>
      </c>
      <c r="E93" s="4"/>
      <c r="F93" s="5"/>
      <c r="G93" s="6"/>
      <c r="H93" s="1"/>
      <c r="I93" s="1"/>
      <c r="J93" s="1"/>
    </row>
    <row r="94" spans="1:10" ht="13.2" x14ac:dyDescent="0.25">
      <c r="A94" s="1"/>
      <c r="B94" s="1"/>
      <c r="C94" s="2"/>
      <c r="D94" s="2">
        <f t="shared" si="0"/>
        <v>0</v>
      </c>
      <c r="E94" s="4"/>
      <c r="F94" s="5"/>
      <c r="G94" s="6"/>
      <c r="H94" s="1"/>
      <c r="I94" s="1"/>
      <c r="J94" s="1"/>
    </row>
    <row r="95" spans="1:10" ht="13.2" x14ac:dyDescent="0.25">
      <c r="A95" s="1"/>
      <c r="B95" s="1"/>
      <c r="C95" s="2"/>
      <c r="D95" s="2">
        <f t="shared" si="0"/>
        <v>0</v>
      </c>
      <c r="E95" s="4"/>
      <c r="F95" s="5"/>
      <c r="G95" s="6"/>
      <c r="H95" s="1"/>
      <c r="I95" s="1"/>
      <c r="J95" s="1"/>
    </row>
    <row r="96" spans="1:10" ht="13.2" x14ac:dyDescent="0.25">
      <c r="A96" s="1"/>
      <c r="B96" s="1"/>
      <c r="C96" s="2"/>
      <c r="D96" s="2">
        <f t="shared" si="0"/>
        <v>0</v>
      </c>
      <c r="E96" s="4"/>
      <c r="F96" s="5"/>
      <c r="G96" s="6"/>
      <c r="H96" s="1"/>
      <c r="I96" s="1"/>
      <c r="J96" s="1"/>
    </row>
    <row r="97" spans="1:10" ht="13.2" x14ac:dyDescent="0.25">
      <c r="A97" s="1"/>
      <c r="B97" s="1"/>
      <c r="C97" s="2"/>
      <c r="D97" s="2">
        <f t="shared" si="0"/>
        <v>0</v>
      </c>
      <c r="E97" s="4"/>
      <c r="F97" s="5"/>
      <c r="G97" s="6"/>
      <c r="H97" s="1"/>
      <c r="I97" s="1"/>
      <c r="J97" s="1"/>
    </row>
    <row r="98" spans="1:10" ht="13.2" x14ac:dyDescent="0.25">
      <c r="A98" s="1"/>
      <c r="B98" s="1"/>
      <c r="C98" s="2"/>
      <c r="D98" s="2">
        <f t="shared" si="0"/>
        <v>0</v>
      </c>
      <c r="E98" s="4"/>
      <c r="F98" s="5"/>
      <c r="G98" s="6"/>
      <c r="H98" s="1"/>
      <c r="I98" s="1"/>
      <c r="J98" s="1"/>
    </row>
    <row r="99" spans="1:10" ht="13.2" x14ac:dyDescent="0.25">
      <c r="A99" s="1"/>
      <c r="B99" s="1"/>
      <c r="C99" s="2"/>
      <c r="D99" s="2">
        <f t="shared" si="0"/>
        <v>0</v>
      </c>
      <c r="E99" s="4"/>
      <c r="F99" s="5"/>
      <c r="G99" s="6"/>
      <c r="H99" s="1"/>
      <c r="I99" s="1"/>
      <c r="J99" s="1"/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198"/>
  <sheetViews>
    <sheetView workbookViewId="0">
      <pane ySplit="1" topLeftCell="A2" activePane="bottomLeft" state="frozen"/>
      <selection pane="bottomLeft" activeCell="B3" sqref="B3"/>
    </sheetView>
  </sheetViews>
  <sheetFormatPr defaultColWidth="12.6640625" defaultRowHeight="15.75" customHeight="1" x14ac:dyDescent="0.25"/>
  <cols>
    <col min="1" max="1" width="25.21875" customWidth="1"/>
    <col min="4" max="4" width="14.33203125" customWidth="1"/>
    <col min="5" max="5" width="3.21875" customWidth="1"/>
    <col min="6" max="6" width="20" customWidth="1"/>
    <col min="10" max="10" width="2.88671875" customWidth="1"/>
    <col min="11" max="11" width="25.44140625" hidden="1" customWidth="1"/>
  </cols>
  <sheetData>
    <row r="1" spans="1:11" ht="13.2" x14ac:dyDescent="0.25">
      <c r="A1" s="1" t="s">
        <v>24</v>
      </c>
      <c r="B1" s="1" t="s">
        <v>25</v>
      </c>
      <c r="C1" s="2" t="s">
        <v>2</v>
      </c>
      <c r="D1" s="3" t="s">
        <v>3</v>
      </c>
      <c r="E1" s="4"/>
      <c r="F1" s="1" t="s">
        <v>26</v>
      </c>
      <c r="G1" s="1" t="s">
        <v>27</v>
      </c>
      <c r="H1" s="2" t="s">
        <v>2</v>
      </c>
      <c r="I1" s="2" t="s">
        <v>3</v>
      </c>
      <c r="J1" s="4"/>
      <c r="K1" s="1"/>
    </row>
    <row r="2" spans="1:11" ht="13.2" x14ac:dyDescent="0.25">
      <c r="A2" s="1" t="s">
        <v>28</v>
      </c>
      <c r="B2" s="1">
        <v>1500</v>
      </c>
      <c r="C2" s="2">
        <v>0.89</v>
      </c>
      <c r="D2" s="3">
        <f t="shared" ref="D2:D99" si="0">IF(B2 &lt;&gt; 0, C2/B2, 0)</f>
        <v>5.933333333333333E-4</v>
      </c>
      <c r="E2" s="4"/>
      <c r="F2" s="1" t="s">
        <v>29</v>
      </c>
      <c r="G2" s="1">
        <v>1</v>
      </c>
      <c r="H2" s="2">
        <v>1.29</v>
      </c>
      <c r="I2" s="2">
        <f t="shared" ref="I2:I99" si="1">IF(G2&lt;&gt;0, H2/G2, 0)</f>
        <v>1.29</v>
      </c>
      <c r="J2" s="4"/>
      <c r="K2" s="1" t="str">
        <f ca="1">IFERROR(__xludf.DUMMYFUNCTION("FLATTEN(A2:A99, F2:F99)"),"Self Raising Flour")</f>
        <v>Self Raising Flour</v>
      </c>
    </row>
    <row r="3" spans="1:11" ht="13.2" x14ac:dyDescent="0.25">
      <c r="A3" s="1" t="s">
        <v>30</v>
      </c>
      <c r="B3" s="1"/>
      <c r="C3" s="2"/>
      <c r="D3" s="3">
        <f t="shared" si="0"/>
        <v>0</v>
      </c>
      <c r="E3" s="4"/>
      <c r="F3" s="1" t="s">
        <v>31</v>
      </c>
      <c r="G3" s="1">
        <v>1</v>
      </c>
      <c r="H3" s="2">
        <v>1.49</v>
      </c>
      <c r="I3" s="2">
        <f t="shared" si="1"/>
        <v>1.49</v>
      </c>
      <c r="J3" s="4"/>
      <c r="K3" s="1" t="str">
        <f ca="1">IFERROR(__xludf.DUMMYFUNCTION("""COMPUTED_VALUE"""),"Plain Flour")</f>
        <v>Plain Flour</v>
      </c>
    </row>
    <row r="4" spans="1:11" ht="13.2" x14ac:dyDescent="0.25">
      <c r="A4" s="1" t="s">
        <v>32</v>
      </c>
      <c r="B4" s="1"/>
      <c r="C4" s="2"/>
      <c r="D4" s="3">
        <f t="shared" si="0"/>
        <v>0</v>
      </c>
      <c r="E4" s="4"/>
      <c r="F4" s="1" t="s">
        <v>33</v>
      </c>
      <c r="G4" s="1">
        <v>1</v>
      </c>
      <c r="H4" s="2"/>
      <c r="I4" s="2">
        <f t="shared" si="1"/>
        <v>0</v>
      </c>
      <c r="J4" s="4"/>
      <c r="K4" s="1" t="str">
        <f ca="1">IFERROR(__xludf.DUMMYFUNCTION("""COMPUTED_VALUE"""),"G.F. S.R. Flour")</f>
        <v>G.F. S.R. Flour</v>
      </c>
    </row>
    <row r="5" spans="1:11" ht="13.2" x14ac:dyDescent="0.25">
      <c r="A5" s="1" t="s">
        <v>34</v>
      </c>
      <c r="B5" s="1"/>
      <c r="C5" s="2"/>
      <c r="D5" s="3">
        <f t="shared" si="0"/>
        <v>0</v>
      </c>
      <c r="E5" s="4"/>
      <c r="F5" s="1" t="s">
        <v>35</v>
      </c>
      <c r="G5" s="1">
        <v>1</v>
      </c>
      <c r="H5" s="2"/>
      <c r="I5" s="2">
        <f t="shared" si="1"/>
        <v>0</v>
      </c>
      <c r="J5" s="4"/>
      <c r="K5" s="1" t="str">
        <f ca="1">IFERROR(__xludf.DUMMYFUNCTION("""COMPUTED_VALUE"""),"G.F. Plain Flour")</f>
        <v>G.F. Plain Flour</v>
      </c>
    </row>
    <row r="6" spans="1:11" ht="13.2" x14ac:dyDescent="0.25">
      <c r="A6" s="1" t="s">
        <v>36</v>
      </c>
      <c r="B6" s="1"/>
      <c r="C6" s="2"/>
      <c r="D6" s="3">
        <f t="shared" si="0"/>
        <v>0</v>
      </c>
      <c r="E6" s="4"/>
      <c r="F6" s="1" t="s">
        <v>37</v>
      </c>
      <c r="G6" s="1">
        <v>1</v>
      </c>
      <c r="H6" s="2"/>
      <c r="I6" s="2">
        <f t="shared" si="1"/>
        <v>0</v>
      </c>
      <c r="J6" s="4"/>
      <c r="K6" s="1" t="str">
        <f ca="1">IFERROR(__xludf.DUMMYFUNCTION("""COMPUTED_VALUE"""),"Wholemeal Flour")</f>
        <v>Wholemeal Flour</v>
      </c>
    </row>
    <row r="7" spans="1:11" ht="13.2" x14ac:dyDescent="0.25">
      <c r="A7" s="1" t="s">
        <v>38</v>
      </c>
      <c r="B7" s="1">
        <v>1000</v>
      </c>
      <c r="C7" s="2">
        <v>1.95</v>
      </c>
      <c r="D7" s="3">
        <f t="shared" si="0"/>
        <v>1.9499999999999999E-3</v>
      </c>
      <c r="E7" s="4"/>
      <c r="F7" s="1" t="s">
        <v>39</v>
      </c>
      <c r="G7" s="1">
        <v>1</v>
      </c>
      <c r="H7" s="2"/>
      <c r="I7" s="2">
        <f t="shared" si="1"/>
        <v>0</v>
      </c>
      <c r="J7" s="4"/>
      <c r="K7" s="1" t="str">
        <f ca="1">IFERROR(__xludf.DUMMYFUNCTION("""COMPUTED_VALUE"""),"Castar Sugar")</f>
        <v>Castar Sugar</v>
      </c>
    </row>
    <row r="8" spans="1:11" ht="13.2" x14ac:dyDescent="0.25">
      <c r="A8" s="1" t="s">
        <v>40</v>
      </c>
      <c r="B8" s="1"/>
      <c r="C8" s="2"/>
      <c r="D8" s="3">
        <f t="shared" si="0"/>
        <v>0</v>
      </c>
      <c r="E8" s="4"/>
      <c r="F8" s="1" t="s">
        <v>41</v>
      </c>
      <c r="G8" s="1">
        <v>1</v>
      </c>
      <c r="H8" s="2"/>
      <c r="I8" s="2">
        <f t="shared" si="1"/>
        <v>0</v>
      </c>
      <c r="J8" s="4"/>
      <c r="K8" s="1" t="str">
        <f ca="1">IFERROR(__xludf.DUMMYFUNCTION("""COMPUTED_VALUE"""),"Soft Brown Sugar")</f>
        <v>Soft Brown Sugar</v>
      </c>
    </row>
    <row r="9" spans="1:11" ht="13.2" x14ac:dyDescent="0.25">
      <c r="A9" s="1" t="s">
        <v>42</v>
      </c>
      <c r="B9" s="1"/>
      <c r="C9" s="2"/>
      <c r="D9" s="3">
        <f t="shared" si="0"/>
        <v>0</v>
      </c>
      <c r="E9" s="4"/>
      <c r="F9" s="1" t="s">
        <v>43</v>
      </c>
      <c r="G9" s="1">
        <v>1</v>
      </c>
      <c r="H9" s="2">
        <v>1.93</v>
      </c>
      <c r="I9" s="2">
        <f t="shared" si="1"/>
        <v>1.93</v>
      </c>
      <c r="J9" s="4"/>
      <c r="K9" s="1" t="str">
        <f ca="1">IFERROR(__xludf.DUMMYFUNCTION("""COMPUTED_VALUE"""),"Dark Brown Sugar")</f>
        <v>Dark Brown Sugar</v>
      </c>
    </row>
    <row r="10" spans="1:11" ht="13.2" x14ac:dyDescent="0.25">
      <c r="A10" s="1" t="s">
        <v>44</v>
      </c>
      <c r="B10" s="1">
        <v>500</v>
      </c>
      <c r="C10" s="2">
        <v>0.89</v>
      </c>
      <c r="D10" s="3">
        <f t="shared" si="0"/>
        <v>1.7800000000000001E-3</v>
      </c>
      <c r="E10" s="4"/>
      <c r="F10" s="1" t="s">
        <v>45</v>
      </c>
      <c r="G10" s="1">
        <v>1</v>
      </c>
      <c r="H10" s="2"/>
      <c r="I10" s="2">
        <f t="shared" si="1"/>
        <v>0</v>
      </c>
      <c r="J10" s="4"/>
      <c r="K10" s="1" t="str">
        <f ca="1">IFERROR(__xludf.DUMMYFUNCTION("""COMPUTED_VALUE"""),"Icing Sugar")</f>
        <v>Icing Sugar</v>
      </c>
    </row>
    <row r="11" spans="1:11" ht="13.2" x14ac:dyDescent="0.25">
      <c r="A11" s="1" t="s">
        <v>46</v>
      </c>
      <c r="B11" s="1">
        <v>454</v>
      </c>
      <c r="C11" s="2">
        <v>3.2</v>
      </c>
      <c r="D11" s="3">
        <f t="shared" si="0"/>
        <v>7.048458149779736E-3</v>
      </c>
      <c r="E11" s="4"/>
      <c r="F11" s="1" t="s">
        <v>47</v>
      </c>
      <c r="G11" s="1">
        <v>1</v>
      </c>
      <c r="H11" s="2"/>
      <c r="I11" s="2">
        <f t="shared" si="1"/>
        <v>0</v>
      </c>
      <c r="J11" s="4"/>
      <c r="K11" s="1" t="str">
        <f ca="1">IFERROR(__xludf.DUMMYFUNCTION("""COMPUTED_VALUE"""),"Butter Block")</f>
        <v>Butter Block</v>
      </c>
    </row>
    <row r="12" spans="1:11" ht="13.2" x14ac:dyDescent="0.25">
      <c r="A12" s="1" t="s">
        <v>48</v>
      </c>
      <c r="B12" s="1"/>
      <c r="C12" s="2"/>
      <c r="D12" s="3">
        <f t="shared" si="0"/>
        <v>0</v>
      </c>
      <c r="E12" s="4"/>
      <c r="F12" s="1" t="s">
        <v>49</v>
      </c>
      <c r="G12" s="1">
        <v>1</v>
      </c>
      <c r="H12" s="2"/>
      <c r="I12" s="2">
        <f t="shared" si="1"/>
        <v>0</v>
      </c>
      <c r="J12" s="4"/>
      <c r="K12" s="1" t="str">
        <f ca="1">IFERROR(__xludf.DUMMYFUNCTION("""COMPUTED_VALUE"""),"Sork Block")</f>
        <v>Sork Block</v>
      </c>
    </row>
    <row r="13" spans="1:11" ht="13.2" x14ac:dyDescent="0.25">
      <c r="A13" s="1" t="s">
        <v>50</v>
      </c>
      <c r="B13" s="1"/>
      <c r="C13" s="2"/>
      <c r="D13" s="3">
        <f t="shared" si="0"/>
        <v>0</v>
      </c>
      <c r="E13" s="4"/>
      <c r="F13" s="1" t="s">
        <v>51</v>
      </c>
      <c r="G13" s="1">
        <v>1</v>
      </c>
      <c r="H13" s="2">
        <v>2</v>
      </c>
      <c r="I13" s="2">
        <f t="shared" si="1"/>
        <v>2</v>
      </c>
      <c r="J13" s="4"/>
      <c r="K13" s="1" t="str">
        <f ca="1">IFERROR(__xludf.DUMMYFUNCTION("""COMPUTED_VALUE"""),"Stork Tub")</f>
        <v>Stork Tub</v>
      </c>
    </row>
    <row r="14" spans="1:11" ht="13.2" x14ac:dyDescent="0.25">
      <c r="A14" s="1" t="s">
        <v>52</v>
      </c>
      <c r="B14" s="1">
        <v>12</v>
      </c>
      <c r="C14" s="2">
        <v>4.09</v>
      </c>
      <c r="D14" s="3">
        <f t="shared" si="0"/>
        <v>0.34083333333333332</v>
      </c>
      <c r="E14" s="4"/>
      <c r="F14" s="1" t="s">
        <v>53</v>
      </c>
      <c r="G14" s="1">
        <v>1</v>
      </c>
      <c r="H14" s="2"/>
      <c r="I14" s="2">
        <f t="shared" si="1"/>
        <v>0</v>
      </c>
      <c r="J14" s="4"/>
      <c r="K14" s="1" t="str">
        <f ca="1">IFERROR(__xludf.DUMMYFUNCTION("""COMPUTED_VALUE"""),"Eggs")</f>
        <v>Eggs</v>
      </c>
    </row>
    <row r="15" spans="1:11" ht="13.2" x14ac:dyDescent="0.25">
      <c r="A15" s="1" t="s">
        <v>54</v>
      </c>
      <c r="B15" s="1">
        <v>200</v>
      </c>
      <c r="C15" s="2">
        <v>0.59</v>
      </c>
      <c r="D15" s="3">
        <f t="shared" si="0"/>
        <v>2.9499999999999999E-3</v>
      </c>
      <c r="E15" s="4"/>
      <c r="F15" s="1" t="s">
        <v>55</v>
      </c>
      <c r="G15" s="1">
        <v>1</v>
      </c>
      <c r="H15" s="2"/>
      <c r="I15" s="2">
        <f t="shared" si="1"/>
        <v>0</v>
      </c>
      <c r="J15" s="4"/>
      <c r="K15" s="1" t="str">
        <f ca="1">IFERROR(__xludf.DUMMYFUNCTION("""COMPUTED_VALUE"""),"Bicarbonate of Soda")</f>
        <v>Bicarbonate of Soda</v>
      </c>
    </row>
    <row r="16" spans="1:11" ht="15" customHeight="1" x14ac:dyDescent="0.25">
      <c r="A16" s="1" t="s">
        <v>56</v>
      </c>
      <c r="B16" s="1">
        <v>250</v>
      </c>
      <c r="C16" s="2">
        <v>1.99</v>
      </c>
      <c r="D16" s="3">
        <f t="shared" si="0"/>
        <v>7.9600000000000001E-3</v>
      </c>
      <c r="E16" s="4"/>
      <c r="F16" s="1" t="s">
        <v>57</v>
      </c>
      <c r="G16" s="1">
        <v>1</v>
      </c>
      <c r="H16" s="2"/>
      <c r="I16" s="2">
        <f t="shared" si="1"/>
        <v>0</v>
      </c>
      <c r="J16" s="4"/>
      <c r="K16" s="1" t="str">
        <f ca="1">IFERROR(__xludf.DUMMYFUNCTION("""COMPUTED_VALUE"""),"Coco Powder")</f>
        <v>Coco Powder</v>
      </c>
    </row>
    <row r="17" spans="1:11" ht="13.2" x14ac:dyDescent="0.25">
      <c r="A17" s="1" t="s">
        <v>58</v>
      </c>
      <c r="B17" s="1">
        <v>250</v>
      </c>
      <c r="C17" s="2">
        <v>1.59</v>
      </c>
      <c r="D17" s="3">
        <f t="shared" si="0"/>
        <v>6.3600000000000002E-3</v>
      </c>
      <c r="E17" s="4"/>
      <c r="F17" s="1" t="s">
        <v>59</v>
      </c>
      <c r="G17" s="1">
        <v>1</v>
      </c>
      <c r="H17" s="2"/>
      <c r="I17" s="2">
        <f t="shared" si="1"/>
        <v>0</v>
      </c>
      <c r="J17" s="4"/>
      <c r="K17" s="1" t="str">
        <f ca="1">IFERROR(__xludf.DUMMYFUNCTION("""COMPUTED_VALUE"""),"Double Cream")</f>
        <v>Double Cream</v>
      </c>
    </row>
    <row r="18" spans="1:11" ht="13.2" x14ac:dyDescent="0.25">
      <c r="A18" s="1" t="s">
        <v>60</v>
      </c>
      <c r="B18" s="1">
        <v>750</v>
      </c>
      <c r="C18" s="2">
        <v>1.59</v>
      </c>
      <c r="D18" s="3">
        <f t="shared" si="0"/>
        <v>2.1199999999999999E-3</v>
      </c>
      <c r="E18" s="4"/>
      <c r="F18" s="1" t="s">
        <v>61</v>
      </c>
      <c r="G18" s="1">
        <v>1</v>
      </c>
      <c r="H18" s="2"/>
      <c r="I18" s="2">
        <f t="shared" si="1"/>
        <v>0</v>
      </c>
      <c r="J18" s="4"/>
      <c r="K18" s="1" t="str">
        <f ca="1">IFERROR(__xludf.DUMMYFUNCTION("""COMPUTED_VALUE"""),"Golden Syrup")</f>
        <v>Golden Syrup</v>
      </c>
    </row>
    <row r="19" spans="1:11" ht="13.2" x14ac:dyDescent="0.25">
      <c r="A19" s="1" t="s">
        <v>62</v>
      </c>
      <c r="B19" s="1">
        <v>3000</v>
      </c>
      <c r="C19" s="2">
        <v>3.55</v>
      </c>
      <c r="D19" s="3">
        <f t="shared" si="0"/>
        <v>1.1833333333333333E-3</v>
      </c>
      <c r="E19" s="4"/>
      <c r="F19" s="1" t="s">
        <v>63</v>
      </c>
      <c r="G19" s="1">
        <v>1</v>
      </c>
      <c r="H19" s="2"/>
      <c r="I19" s="2">
        <f t="shared" si="1"/>
        <v>0</v>
      </c>
      <c r="J19" s="4"/>
      <c r="K19" s="1" t="str">
        <f ca="1">IFERROR(__xludf.DUMMYFUNCTION("""COMPUTED_VALUE"""),"Milk")</f>
        <v>Milk</v>
      </c>
    </row>
    <row r="20" spans="1:11" ht="13.2" x14ac:dyDescent="0.25">
      <c r="A20" s="1" t="s">
        <v>64</v>
      </c>
      <c r="B20" s="1">
        <v>2000</v>
      </c>
      <c r="C20" s="2">
        <v>2.99</v>
      </c>
      <c r="D20" s="3">
        <f t="shared" si="0"/>
        <v>1.495E-3</v>
      </c>
      <c r="E20" s="4"/>
      <c r="F20" s="1" t="s">
        <v>65</v>
      </c>
      <c r="G20" s="1">
        <v>1</v>
      </c>
      <c r="H20" s="2">
        <v>15</v>
      </c>
      <c r="I20" s="2">
        <f t="shared" si="1"/>
        <v>15</v>
      </c>
      <c r="J20" s="4"/>
      <c r="K20" s="1" t="str">
        <f ca="1">IFERROR(__xludf.DUMMYFUNCTION("""COMPUTED_VALUE"""),"Sunflower Oil")</f>
        <v>Sunflower Oil</v>
      </c>
    </row>
    <row r="21" spans="1:11" ht="13.2" x14ac:dyDescent="0.25">
      <c r="A21" s="1" t="s">
        <v>66</v>
      </c>
      <c r="B21" s="1">
        <v>2500</v>
      </c>
      <c r="C21" s="2">
        <v>49.95</v>
      </c>
      <c r="D21" s="3">
        <f t="shared" si="0"/>
        <v>1.9980000000000001E-2</v>
      </c>
      <c r="E21" s="4"/>
      <c r="F21" s="1" t="s">
        <v>67</v>
      </c>
      <c r="G21" s="1">
        <v>1</v>
      </c>
      <c r="H21" s="2">
        <v>10</v>
      </c>
      <c r="I21" s="2">
        <f t="shared" si="1"/>
        <v>10</v>
      </c>
      <c r="J21" s="4"/>
      <c r="K21" s="1" t="str">
        <f ca="1">IFERROR(__xludf.DUMMYFUNCTION("""COMPUTED_VALUE"""),"White Chocolate")</f>
        <v>White Chocolate</v>
      </c>
    </row>
    <row r="22" spans="1:11" ht="13.2" x14ac:dyDescent="0.25">
      <c r="A22" s="1" t="s">
        <v>68</v>
      </c>
      <c r="B22" s="1">
        <v>5000</v>
      </c>
      <c r="C22" s="2">
        <v>24</v>
      </c>
      <c r="D22" s="3">
        <f t="shared" si="0"/>
        <v>4.7999999999999996E-3</v>
      </c>
      <c r="E22" s="4"/>
      <c r="F22" s="1" t="s">
        <v>69</v>
      </c>
      <c r="G22" s="1">
        <v>1</v>
      </c>
      <c r="H22" s="2">
        <v>10</v>
      </c>
      <c r="I22" s="2">
        <f t="shared" si="1"/>
        <v>10</v>
      </c>
      <c r="J22" s="4"/>
      <c r="K22" s="1" t="str">
        <f ca="1">IFERROR(__xludf.DUMMYFUNCTION("""COMPUTED_VALUE"""),"Sugar Paste")</f>
        <v>Sugar Paste</v>
      </c>
    </row>
    <row r="23" spans="1:11" ht="13.2" x14ac:dyDescent="0.25">
      <c r="A23" s="1"/>
      <c r="B23" s="1"/>
      <c r="C23" s="2"/>
      <c r="D23" s="3">
        <f t="shared" si="0"/>
        <v>0</v>
      </c>
      <c r="E23" s="4"/>
      <c r="F23" s="1" t="s">
        <v>70</v>
      </c>
      <c r="G23" s="1">
        <v>1</v>
      </c>
      <c r="H23" s="2">
        <v>10</v>
      </c>
      <c r="I23" s="2">
        <f t="shared" si="1"/>
        <v>10</v>
      </c>
      <c r="J23" s="4"/>
      <c r="K23" s="1"/>
    </row>
    <row r="24" spans="1:11" ht="13.2" x14ac:dyDescent="0.25">
      <c r="A24" s="1"/>
      <c r="B24" s="1"/>
      <c r="C24" s="2"/>
      <c r="D24" s="3">
        <f t="shared" si="0"/>
        <v>0</v>
      </c>
      <c r="E24" s="4"/>
      <c r="F24" s="1" t="s">
        <v>71</v>
      </c>
      <c r="G24" s="1">
        <v>1</v>
      </c>
      <c r="H24" s="2">
        <v>4</v>
      </c>
      <c r="I24" s="2">
        <f t="shared" si="1"/>
        <v>4</v>
      </c>
      <c r="J24" s="4"/>
      <c r="K24" s="1"/>
    </row>
    <row r="25" spans="1:11" ht="13.2" x14ac:dyDescent="0.25">
      <c r="A25" s="1"/>
      <c r="B25" s="1"/>
      <c r="C25" s="2"/>
      <c r="D25" s="3">
        <f t="shared" si="0"/>
        <v>0</v>
      </c>
      <c r="E25" s="4"/>
      <c r="F25" s="1" t="s">
        <v>72</v>
      </c>
      <c r="G25" s="1">
        <v>1</v>
      </c>
      <c r="H25" s="2">
        <v>20</v>
      </c>
      <c r="I25" s="2">
        <f t="shared" si="1"/>
        <v>20</v>
      </c>
      <c r="J25" s="4"/>
      <c r="K25" s="1"/>
    </row>
    <row r="26" spans="1:11" ht="13.2" x14ac:dyDescent="0.25">
      <c r="A26" s="1"/>
      <c r="B26" s="1"/>
      <c r="C26" s="1"/>
      <c r="D26" s="3">
        <f t="shared" si="0"/>
        <v>0</v>
      </c>
      <c r="E26" s="4"/>
      <c r="F26" s="1" t="s">
        <v>73</v>
      </c>
      <c r="G26" s="1">
        <v>1</v>
      </c>
      <c r="H26" s="2">
        <v>25</v>
      </c>
      <c r="I26" s="2">
        <f t="shared" si="1"/>
        <v>25</v>
      </c>
      <c r="J26" s="4"/>
      <c r="K26" s="1"/>
    </row>
    <row r="27" spans="1:11" ht="13.2" x14ac:dyDescent="0.25">
      <c r="A27" s="1"/>
      <c r="B27" s="1"/>
      <c r="C27" s="2"/>
      <c r="D27" s="3">
        <f t="shared" si="0"/>
        <v>0</v>
      </c>
      <c r="E27" s="4"/>
      <c r="F27" s="1" t="s">
        <v>74</v>
      </c>
      <c r="G27" s="1">
        <v>1</v>
      </c>
      <c r="H27" s="2">
        <v>20</v>
      </c>
      <c r="I27" s="2">
        <f t="shared" si="1"/>
        <v>20</v>
      </c>
      <c r="J27" s="4"/>
      <c r="K27" s="1"/>
    </row>
    <row r="28" spans="1:11" ht="13.2" x14ac:dyDescent="0.25">
      <c r="A28" s="1"/>
      <c r="B28" s="1"/>
      <c r="C28" s="2"/>
      <c r="D28" s="3">
        <f t="shared" si="0"/>
        <v>0</v>
      </c>
      <c r="E28" s="4"/>
      <c r="F28" s="1"/>
      <c r="G28" s="2"/>
      <c r="H28" s="2"/>
      <c r="I28" s="2">
        <f t="shared" si="1"/>
        <v>0</v>
      </c>
      <c r="J28" s="4"/>
      <c r="K28" s="1"/>
    </row>
    <row r="29" spans="1:11" ht="13.2" x14ac:dyDescent="0.25">
      <c r="A29" s="1"/>
      <c r="B29" s="1"/>
      <c r="C29" s="2"/>
      <c r="D29" s="3">
        <f t="shared" si="0"/>
        <v>0</v>
      </c>
      <c r="E29" s="4"/>
      <c r="F29" s="1"/>
      <c r="G29" s="2"/>
      <c r="H29" s="2"/>
      <c r="I29" s="2">
        <f t="shared" si="1"/>
        <v>0</v>
      </c>
      <c r="J29" s="4"/>
      <c r="K29" s="1"/>
    </row>
    <row r="30" spans="1:11" ht="13.2" x14ac:dyDescent="0.25">
      <c r="A30" s="1"/>
      <c r="B30" s="1"/>
      <c r="C30" s="2"/>
      <c r="D30" s="3">
        <f t="shared" si="0"/>
        <v>0</v>
      </c>
      <c r="E30" s="4"/>
      <c r="F30" s="1"/>
      <c r="G30" s="2"/>
      <c r="H30" s="2"/>
      <c r="I30" s="2">
        <f t="shared" si="1"/>
        <v>0</v>
      </c>
      <c r="J30" s="4"/>
      <c r="K30" s="1"/>
    </row>
    <row r="31" spans="1:11" ht="13.2" x14ac:dyDescent="0.25">
      <c r="A31" s="1"/>
      <c r="B31" s="1"/>
      <c r="C31" s="2"/>
      <c r="D31" s="3">
        <f t="shared" si="0"/>
        <v>0</v>
      </c>
      <c r="E31" s="4"/>
      <c r="F31" s="1"/>
      <c r="G31" s="2"/>
      <c r="H31" s="2"/>
      <c r="I31" s="2">
        <f t="shared" si="1"/>
        <v>0</v>
      </c>
      <c r="J31" s="4"/>
      <c r="K31" s="1"/>
    </row>
    <row r="32" spans="1:11" ht="13.2" x14ac:dyDescent="0.25">
      <c r="A32" s="1"/>
      <c r="B32" s="1"/>
      <c r="C32" s="2"/>
      <c r="D32" s="3">
        <f t="shared" si="0"/>
        <v>0</v>
      </c>
      <c r="E32" s="4"/>
      <c r="F32" s="1"/>
      <c r="G32" s="2"/>
      <c r="H32" s="2"/>
      <c r="I32" s="2">
        <f t="shared" si="1"/>
        <v>0</v>
      </c>
      <c r="J32" s="4"/>
      <c r="K32" s="1"/>
    </row>
    <row r="33" spans="1:11" ht="13.2" x14ac:dyDescent="0.25">
      <c r="A33" s="1"/>
      <c r="B33" s="1"/>
      <c r="C33" s="2"/>
      <c r="D33" s="3">
        <f t="shared" si="0"/>
        <v>0</v>
      </c>
      <c r="E33" s="4"/>
      <c r="F33" s="1"/>
      <c r="G33" s="2"/>
      <c r="H33" s="2"/>
      <c r="I33" s="2">
        <f t="shared" si="1"/>
        <v>0</v>
      </c>
      <c r="J33" s="4"/>
      <c r="K33" s="1"/>
    </row>
    <row r="34" spans="1:11" ht="13.2" x14ac:dyDescent="0.25">
      <c r="A34" s="1"/>
      <c r="B34" s="1"/>
      <c r="C34" s="2"/>
      <c r="D34" s="3">
        <f t="shared" si="0"/>
        <v>0</v>
      </c>
      <c r="E34" s="4"/>
      <c r="F34" s="1"/>
      <c r="G34" s="2"/>
      <c r="H34" s="2"/>
      <c r="I34" s="2">
        <f t="shared" si="1"/>
        <v>0</v>
      </c>
      <c r="J34" s="4"/>
      <c r="K34" s="1"/>
    </row>
    <row r="35" spans="1:11" ht="13.2" x14ac:dyDescent="0.25">
      <c r="A35" s="1"/>
      <c r="B35" s="1"/>
      <c r="C35" s="2"/>
      <c r="D35" s="3">
        <f t="shared" si="0"/>
        <v>0</v>
      </c>
      <c r="E35" s="4"/>
      <c r="F35" s="1"/>
      <c r="G35" s="2"/>
      <c r="H35" s="2"/>
      <c r="I35" s="2">
        <f t="shared" si="1"/>
        <v>0</v>
      </c>
      <c r="J35" s="4"/>
      <c r="K35" s="1"/>
    </row>
    <row r="36" spans="1:11" ht="13.2" x14ac:dyDescent="0.25">
      <c r="A36" s="1"/>
      <c r="B36" s="1"/>
      <c r="C36" s="2"/>
      <c r="D36" s="3">
        <f t="shared" si="0"/>
        <v>0</v>
      </c>
      <c r="E36" s="4"/>
      <c r="F36" s="1"/>
      <c r="G36" s="2"/>
      <c r="H36" s="2"/>
      <c r="I36" s="2">
        <f t="shared" si="1"/>
        <v>0</v>
      </c>
      <c r="J36" s="4"/>
      <c r="K36" s="1"/>
    </row>
    <row r="37" spans="1:11" ht="13.2" x14ac:dyDescent="0.25">
      <c r="A37" s="1"/>
      <c r="B37" s="1"/>
      <c r="C37" s="2"/>
      <c r="D37" s="3">
        <f t="shared" si="0"/>
        <v>0</v>
      </c>
      <c r="E37" s="4"/>
      <c r="F37" s="1"/>
      <c r="G37" s="2"/>
      <c r="H37" s="2"/>
      <c r="I37" s="2">
        <f t="shared" si="1"/>
        <v>0</v>
      </c>
      <c r="J37" s="4"/>
      <c r="K37" s="1"/>
    </row>
    <row r="38" spans="1:11" ht="13.2" x14ac:dyDescent="0.25">
      <c r="A38" s="1"/>
      <c r="B38" s="1"/>
      <c r="C38" s="2"/>
      <c r="D38" s="3">
        <f t="shared" si="0"/>
        <v>0</v>
      </c>
      <c r="E38" s="4"/>
      <c r="F38" s="1"/>
      <c r="G38" s="2"/>
      <c r="H38" s="2"/>
      <c r="I38" s="2">
        <f t="shared" si="1"/>
        <v>0</v>
      </c>
      <c r="J38" s="4"/>
      <c r="K38" s="1"/>
    </row>
    <row r="39" spans="1:11" ht="13.2" x14ac:dyDescent="0.25">
      <c r="A39" s="1"/>
      <c r="B39" s="1"/>
      <c r="C39" s="2"/>
      <c r="D39" s="3">
        <f t="shared" si="0"/>
        <v>0</v>
      </c>
      <c r="E39" s="4"/>
      <c r="F39" s="1"/>
      <c r="G39" s="2"/>
      <c r="H39" s="2"/>
      <c r="I39" s="2">
        <f t="shared" si="1"/>
        <v>0</v>
      </c>
      <c r="J39" s="4"/>
      <c r="K39" s="1"/>
    </row>
    <row r="40" spans="1:11" ht="13.2" x14ac:dyDescent="0.25">
      <c r="A40" s="1"/>
      <c r="B40" s="1"/>
      <c r="C40" s="2"/>
      <c r="D40" s="3">
        <f t="shared" si="0"/>
        <v>0</v>
      </c>
      <c r="E40" s="4"/>
      <c r="F40" s="1"/>
      <c r="G40" s="2"/>
      <c r="H40" s="2"/>
      <c r="I40" s="2">
        <f t="shared" si="1"/>
        <v>0</v>
      </c>
      <c r="J40" s="4"/>
      <c r="K40" s="1"/>
    </row>
    <row r="41" spans="1:11" ht="13.2" x14ac:dyDescent="0.25">
      <c r="A41" s="1"/>
      <c r="B41" s="1"/>
      <c r="C41" s="2"/>
      <c r="D41" s="3">
        <f t="shared" si="0"/>
        <v>0</v>
      </c>
      <c r="E41" s="4"/>
      <c r="F41" s="1"/>
      <c r="G41" s="2"/>
      <c r="H41" s="2"/>
      <c r="I41" s="2">
        <f t="shared" si="1"/>
        <v>0</v>
      </c>
      <c r="J41" s="4"/>
      <c r="K41" s="1"/>
    </row>
    <row r="42" spans="1:11" ht="13.2" x14ac:dyDescent="0.25">
      <c r="A42" s="1"/>
      <c r="B42" s="1"/>
      <c r="C42" s="2"/>
      <c r="D42" s="3">
        <f t="shared" si="0"/>
        <v>0</v>
      </c>
      <c r="E42" s="4"/>
      <c r="F42" s="1"/>
      <c r="G42" s="2"/>
      <c r="H42" s="2"/>
      <c r="I42" s="2">
        <f t="shared" si="1"/>
        <v>0</v>
      </c>
      <c r="J42" s="4"/>
      <c r="K42" s="1"/>
    </row>
    <row r="43" spans="1:11" ht="13.2" x14ac:dyDescent="0.25">
      <c r="A43" s="1"/>
      <c r="B43" s="1"/>
      <c r="C43" s="2"/>
      <c r="D43" s="3">
        <f t="shared" si="0"/>
        <v>0</v>
      </c>
      <c r="E43" s="4"/>
      <c r="F43" s="1"/>
      <c r="G43" s="2"/>
      <c r="H43" s="2"/>
      <c r="I43" s="2">
        <f t="shared" si="1"/>
        <v>0</v>
      </c>
      <c r="J43" s="4"/>
      <c r="K43" s="1"/>
    </row>
    <row r="44" spans="1:11" ht="13.2" x14ac:dyDescent="0.25">
      <c r="A44" s="1"/>
      <c r="B44" s="1"/>
      <c r="C44" s="2"/>
      <c r="D44" s="3">
        <f t="shared" si="0"/>
        <v>0</v>
      </c>
      <c r="E44" s="4"/>
      <c r="F44" s="1"/>
      <c r="G44" s="2"/>
      <c r="H44" s="2"/>
      <c r="I44" s="2">
        <f t="shared" si="1"/>
        <v>0</v>
      </c>
      <c r="J44" s="4"/>
      <c r="K44" s="1"/>
    </row>
    <row r="45" spans="1:11" ht="13.2" x14ac:dyDescent="0.25">
      <c r="A45" s="1"/>
      <c r="B45" s="1"/>
      <c r="C45" s="2"/>
      <c r="D45" s="3">
        <f t="shared" si="0"/>
        <v>0</v>
      </c>
      <c r="E45" s="4"/>
      <c r="F45" s="1"/>
      <c r="G45" s="2"/>
      <c r="H45" s="2"/>
      <c r="I45" s="2">
        <f t="shared" si="1"/>
        <v>0</v>
      </c>
      <c r="J45" s="4"/>
      <c r="K45" s="1"/>
    </row>
    <row r="46" spans="1:11" ht="13.2" x14ac:dyDescent="0.25">
      <c r="A46" s="1"/>
      <c r="B46" s="1"/>
      <c r="C46" s="2"/>
      <c r="D46" s="3">
        <f t="shared" si="0"/>
        <v>0</v>
      </c>
      <c r="E46" s="4"/>
      <c r="F46" s="1"/>
      <c r="G46" s="2"/>
      <c r="H46" s="2"/>
      <c r="I46" s="2">
        <f t="shared" si="1"/>
        <v>0</v>
      </c>
      <c r="J46" s="4"/>
      <c r="K46" s="1"/>
    </row>
    <row r="47" spans="1:11" ht="13.2" x14ac:dyDescent="0.25">
      <c r="A47" s="1"/>
      <c r="B47" s="1"/>
      <c r="C47" s="2"/>
      <c r="D47" s="3">
        <f t="shared" si="0"/>
        <v>0</v>
      </c>
      <c r="E47" s="4"/>
      <c r="F47" s="1"/>
      <c r="G47" s="2"/>
      <c r="H47" s="2"/>
      <c r="I47" s="2">
        <f t="shared" si="1"/>
        <v>0</v>
      </c>
      <c r="J47" s="4"/>
      <c r="K47" s="1"/>
    </row>
    <row r="48" spans="1:11" ht="13.2" x14ac:dyDescent="0.25">
      <c r="A48" s="1"/>
      <c r="B48" s="1"/>
      <c r="C48" s="2"/>
      <c r="D48" s="3">
        <f t="shared" si="0"/>
        <v>0</v>
      </c>
      <c r="E48" s="4"/>
      <c r="F48" s="1"/>
      <c r="G48" s="2"/>
      <c r="H48" s="2"/>
      <c r="I48" s="2">
        <f t="shared" si="1"/>
        <v>0</v>
      </c>
      <c r="J48" s="4"/>
      <c r="K48" s="1"/>
    </row>
    <row r="49" spans="1:11" ht="13.2" x14ac:dyDescent="0.25">
      <c r="A49" s="1"/>
      <c r="B49" s="1"/>
      <c r="C49" s="2"/>
      <c r="D49" s="3">
        <f t="shared" si="0"/>
        <v>0</v>
      </c>
      <c r="E49" s="4"/>
      <c r="F49" s="1"/>
      <c r="G49" s="2"/>
      <c r="H49" s="2"/>
      <c r="I49" s="2">
        <f t="shared" si="1"/>
        <v>0</v>
      </c>
      <c r="J49" s="4"/>
      <c r="K49" s="1"/>
    </row>
    <row r="50" spans="1:11" ht="13.2" x14ac:dyDescent="0.25">
      <c r="A50" s="1"/>
      <c r="B50" s="1"/>
      <c r="C50" s="2"/>
      <c r="D50" s="3">
        <f t="shared" si="0"/>
        <v>0</v>
      </c>
      <c r="E50" s="4"/>
      <c r="F50" s="1"/>
      <c r="G50" s="2"/>
      <c r="H50" s="2"/>
      <c r="I50" s="2">
        <f t="shared" si="1"/>
        <v>0</v>
      </c>
      <c r="J50" s="4"/>
      <c r="K50" s="1"/>
    </row>
    <row r="51" spans="1:11" ht="13.2" x14ac:dyDescent="0.25">
      <c r="A51" s="1"/>
      <c r="B51" s="1"/>
      <c r="C51" s="2"/>
      <c r="D51" s="3">
        <f t="shared" si="0"/>
        <v>0</v>
      </c>
      <c r="E51" s="4"/>
      <c r="F51" s="1"/>
      <c r="G51" s="2"/>
      <c r="H51" s="2"/>
      <c r="I51" s="2">
        <f t="shared" si="1"/>
        <v>0</v>
      </c>
      <c r="J51" s="4"/>
      <c r="K51" s="1"/>
    </row>
    <row r="52" spans="1:11" ht="13.2" x14ac:dyDescent="0.25">
      <c r="A52" s="1"/>
      <c r="B52" s="1"/>
      <c r="C52" s="2"/>
      <c r="D52" s="3">
        <f t="shared" si="0"/>
        <v>0</v>
      </c>
      <c r="E52" s="4"/>
      <c r="F52" s="1"/>
      <c r="G52" s="2"/>
      <c r="H52" s="2"/>
      <c r="I52" s="2">
        <f t="shared" si="1"/>
        <v>0</v>
      </c>
      <c r="J52" s="4"/>
      <c r="K52" s="1"/>
    </row>
    <row r="53" spans="1:11" ht="13.2" x14ac:dyDescent="0.25">
      <c r="A53" s="1"/>
      <c r="B53" s="1"/>
      <c r="C53" s="2"/>
      <c r="D53" s="3">
        <f t="shared" si="0"/>
        <v>0</v>
      </c>
      <c r="E53" s="4"/>
      <c r="F53" s="1"/>
      <c r="G53" s="2"/>
      <c r="H53" s="2"/>
      <c r="I53" s="2">
        <f t="shared" si="1"/>
        <v>0</v>
      </c>
      <c r="J53" s="4"/>
      <c r="K53" s="1"/>
    </row>
    <row r="54" spans="1:11" ht="13.2" x14ac:dyDescent="0.25">
      <c r="A54" s="1"/>
      <c r="B54" s="1"/>
      <c r="C54" s="2"/>
      <c r="D54" s="3">
        <f t="shared" si="0"/>
        <v>0</v>
      </c>
      <c r="E54" s="4"/>
      <c r="F54" s="1"/>
      <c r="G54" s="2"/>
      <c r="H54" s="2"/>
      <c r="I54" s="2">
        <f t="shared" si="1"/>
        <v>0</v>
      </c>
      <c r="J54" s="4"/>
      <c r="K54" s="1"/>
    </row>
    <row r="55" spans="1:11" ht="13.2" x14ac:dyDescent="0.25">
      <c r="A55" s="1"/>
      <c r="B55" s="1"/>
      <c r="C55" s="2"/>
      <c r="D55" s="3">
        <f t="shared" si="0"/>
        <v>0</v>
      </c>
      <c r="E55" s="4"/>
      <c r="F55" s="1"/>
      <c r="G55" s="2"/>
      <c r="H55" s="2"/>
      <c r="I55" s="2">
        <f t="shared" si="1"/>
        <v>0</v>
      </c>
      <c r="J55" s="4"/>
      <c r="K55" s="1"/>
    </row>
    <row r="56" spans="1:11" ht="13.2" x14ac:dyDescent="0.25">
      <c r="A56" s="1"/>
      <c r="B56" s="1"/>
      <c r="C56" s="2"/>
      <c r="D56" s="3">
        <f t="shared" si="0"/>
        <v>0</v>
      </c>
      <c r="E56" s="4"/>
      <c r="F56" s="1"/>
      <c r="G56" s="2"/>
      <c r="H56" s="2"/>
      <c r="I56" s="2">
        <f t="shared" si="1"/>
        <v>0</v>
      </c>
      <c r="J56" s="4"/>
      <c r="K56" s="1"/>
    </row>
    <row r="57" spans="1:11" ht="13.2" x14ac:dyDescent="0.25">
      <c r="A57" s="1"/>
      <c r="B57" s="1"/>
      <c r="C57" s="2"/>
      <c r="D57" s="3">
        <f t="shared" si="0"/>
        <v>0</v>
      </c>
      <c r="E57" s="4"/>
      <c r="F57" s="1"/>
      <c r="G57" s="2"/>
      <c r="H57" s="2"/>
      <c r="I57" s="2">
        <f t="shared" si="1"/>
        <v>0</v>
      </c>
      <c r="J57" s="4"/>
      <c r="K57" s="1"/>
    </row>
    <row r="58" spans="1:11" ht="13.2" x14ac:dyDescent="0.25">
      <c r="A58" s="1"/>
      <c r="B58" s="1"/>
      <c r="C58" s="2"/>
      <c r="D58" s="3">
        <f t="shared" si="0"/>
        <v>0</v>
      </c>
      <c r="E58" s="4"/>
      <c r="F58" s="1"/>
      <c r="G58" s="2"/>
      <c r="H58" s="2"/>
      <c r="I58" s="2">
        <f t="shared" si="1"/>
        <v>0</v>
      </c>
      <c r="J58" s="4"/>
      <c r="K58" s="1"/>
    </row>
    <row r="59" spans="1:11" ht="13.2" x14ac:dyDescent="0.25">
      <c r="A59" s="1"/>
      <c r="B59" s="1"/>
      <c r="C59" s="2"/>
      <c r="D59" s="3">
        <f t="shared" si="0"/>
        <v>0</v>
      </c>
      <c r="E59" s="4"/>
      <c r="F59" s="1"/>
      <c r="G59" s="2"/>
      <c r="H59" s="2"/>
      <c r="I59" s="2">
        <f t="shared" si="1"/>
        <v>0</v>
      </c>
      <c r="J59" s="4"/>
      <c r="K59" s="1"/>
    </row>
    <row r="60" spans="1:11" ht="13.2" x14ac:dyDescent="0.25">
      <c r="A60" s="1"/>
      <c r="B60" s="1"/>
      <c r="C60" s="2"/>
      <c r="D60" s="3">
        <f t="shared" si="0"/>
        <v>0</v>
      </c>
      <c r="E60" s="4"/>
      <c r="F60" s="1"/>
      <c r="G60" s="2"/>
      <c r="H60" s="2"/>
      <c r="I60" s="2">
        <f t="shared" si="1"/>
        <v>0</v>
      </c>
      <c r="J60" s="4"/>
      <c r="K60" s="1"/>
    </row>
    <row r="61" spans="1:11" ht="13.2" x14ac:dyDescent="0.25">
      <c r="A61" s="1"/>
      <c r="B61" s="1"/>
      <c r="C61" s="2"/>
      <c r="D61" s="3">
        <f t="shared" si="0"/>
        <v>0</v>
      </c>
      <c r="E61" s="4"/>
      <c r="F61" s="1"/>
      <c r="G61" s="2"/>
      <c r="H61" s="2"/>
      <c r="I61" s="2">
        <f t="shared" si="1"/>
        <v>0</v>
      </c>
      <c r="J61" s="4"/>
      <c r="K61" s="1"/>
    </row>
    <row r="62" spans="1:11" ht="13.2" x14ac:dyDescent="0.25">
      <c r="A62" s="1"/>
      <c r="B62" s="1"/>
      <c r="C62" s="2"/>
      <c r="D62" s="3">
        <f t="shared" si="0"/>
        <v>0</v>
      </c>
      <c r="E62" s="4"/>
      <c r="F62" s="1"/>
      <c r="G62" s="2"/>
      <c r="H62" s="2"/>
      <c r="I62" s="2">
        <f t="shared" si="1"/>
        <v>0</v>
      </c>
      <c r="J62" s="4"/>
      <c r="K62" s="1"/>
    </row>
    <row r="63" spans="1:11" ht="13.2" x14ac:dyDescent="0.25">
      <c r="A63" s="1"/>
      <c r="B63" s="1"/>
      <c r="C63" s="2"/>
      <c r="D63" s="3">
        <f t="shared" si="0"/>
        <v>0</v>
      </c>
      <c r="E63" s="4"/>
      <c r="F63" s="1"/>
      <c r="G63" s="2"/>
      <c r="H63" s="2"/>
      <c r="I63" s="2">
        <f t="shared" si="1"/>
        <v>0</v>
      </c>
      <c r="J63" s="4"/>
      <c r="K63" s="1"/>
    </row>
    <row r="64" spans="1:11" ht="13.2" x14ac:dyDescent="0.25">
      <c r="A64" s="1"/>
      <c r="B64" s="1"/>
      <c r="C64" s="2"/>
      <c r="D64" s="3">
        <f t="shared" si="0"/>
        <v>0</v>
      </c>
      <c r="E64" s="4"/>
      <c r="F64" s="1"/>
      <c r="G64" s="2"/>
      <c r="H64" s="2"/>
      <c r="I64" s="2">
        <f t="shared" si="1"/>
        <v>0</v>
      </c>
      <c r="J64" s="4"/>
      <c r="K64" s="1"/>
    </row>
    <row r="65" spans="1:11" ht="13.2" x14ac:dyDescent="0.25">
      <c r="A65" s="1"/>
      <c r="B65" s="1"/>
      <c r="C65" s="2"/>
      <c r="D65" s="3">
        <f t="shared" si="0"/>
        <v>0</v>
      </c>
      <c r="E65" s="4"/>
      <c r="F65" s="1"/>
      <c r="G65" s="2"/>
      <c r="H65" s="2"/>
      <c r="I65" s="2">
        <f t="shared" si="1"/>
        <v>0</v>
      </c>
      <c r="J65" s="4"/>
      <c r="K65" s="1"/>
    </row>
    <row r="66" spans="1:11" ht="13.2" x14ac:dyDescent="0.25">
      <c r="A66" s="1"/>
      <c r="B66" s="1"/>
      <c r="C66" s="2"/>
      <c r="D66" s="3">
        <f t="shared" si="0"/>
        <v>0</v>
      </c>
      <c r="E66" s="4"/>
      <c r="F66" s="1"/>
      <c r="G66" s="2"/>
      <c r="H66" s="2"/>
      <c r="I66" s="2">
        <f t="shared" si="1"/>
        <v>0</v>
      </c>
      <c r="J66" s="4"/>
      <c r="K66" s="1"/>
    </row>
    <row r="67" spans="1:11" ht="13.2" x14ac:dyDescent="0.25">
      <c r="A67" s="1"/>
      <c r="B67" s="1"/>
      <c r="C67" s="2"/>
      <c r="D67" s="3">
        <f t="shared" si="0"/>
        <v>0</v>
      </c>
      <c r="E67" s="4"/>
      <c r="F67" s="1"/>
      <c r="G67" s="2"/>
      <c r="H67" s="2"/>
      <c r="I67" s="2">
        <f t="shared" si="1"/>
        <v>0</v>
      </c>
      <c r="J67" s="4"/>
      <c r="K67" s="1"/>
    </row>
    <row r="68" spans="1:11" ht="13.2" x14ac:dyDescent="0.25">
      <c r="A68" s="1"/>
      <c r="B68" s="1"/>
      <c r="C68" s="2"/>
      <c r="D68" s="3">
        <f t="shared" si="0"/>
        <v>0</v>
      </c>
      <c r="E68" s="4"/>
      <c r="F68" s="1"/>
      <c r="G68" s="2"/>
      <c r="H68" s="2"/>
      <c r="I68" s="2">
        <f t="shared" si="1"/>
        <v>0</v>
      </c>
      <c r="J68" s="4"/>
      <c r="K68" s="1"/>
    </row>
    <row r="69" spans="1:11" ht="13.2" x14ac:dyDescent="0.25">
      <c r="A69" s="1"/>
      <c r="B69" s="1"/>
      <c r="C69" s="2"/>
      <c r="D69" s="3">
        <f t="shared" si="0"/>
        <v>0</v>
      </c>
      <c r="E69" s="4"/>
      <c r="F69" s="1"/>
      <c r="G69" s="2"/>
      <c r="H69" s="2"/>
      <c r="I69" s="2">
        <f t="shared" si="1"/>
        <v>0</v>
      </c>
      <c r="J69" s="4"/>
      <c r="K69" s="1"/>
    </row>
    <row r="70" spans="1:11" ht="13.2" x14ac:dyDescent="0.25">
      <c r="A70" s="1"/>
      <c r="B70" s="1"/>
      <c r="C70" s="2"/>
      <c r="D70" s="3">
        <f t="shared" si="0"/>
        <v>0</v>
      </c>
      <c r="E70" s="4"/>
      <c r="F70" s="1"/>
      <c r="G70" s="2"/>
      <c r="H70" s="2"/>
      <c r="I70" s="2">
        <f t="shared" si="1"/>
        <v>0</v>
      </c>
      <c r="J70" s="4"/>
      <c r="K70" s="1"/>
    </row>
    <row r="71" spans="1:11" ht="13.2" x14ac:dyDescent="0.25">
      <c r="A71" s="1"/>
      <c r="B71" s="1"/>
      <c r="C71" s="2"/>
      <c r="D71" s="3">
        <f t="shared" si="0"/>
        <v>0</v>
      </c>
      <c r="E71" s="4"/>
      <c r="F71" s="1"/>
      <c r="G71" s="2"/>
      <c r="H71" s="2"/>
      <c r="I71" s="2">
        <f t="shared" si="1"/>
        <v>0</v>
      </c>
      <c r="J71" s="4"/>
      <c r="K71" s="1"/>
    </row>
    <row r="72" spans="1:11" ht="13.2" x14ac:dyDescent="0.25">
      <c r="A72" s="1"/>
      <c r="B72" s="1"/>
      <c r="C72" s="2"/>
      <c r="D72" s="3">
        <f t="shared" si="0"/>
        <v>0</v>
      </c>
      <c r="E72" s="4"/>
      <c r="F72" s="1"/>
      <c r="G72" s="2"/>
      <c r="H72" s="2"/>
      <c r="I72" s="2">
        <f t="shared" si="1"/>
        <v>0</v>
      </c>
      <c r="J72" s="4"/>
      <c r="K72" s="1"/>
    </row>
    <row r="73" spans="1:11" ht="13.2" x14ac:dyDescent="0.25">
      <c r="A73" s="1"/>
      <c r="B73" s="1"/>
      <c r="C73" s="2"/>
      <c r="D73" s="3">
        <f t="shared" si="0"/>
        <v>0</v>
      </c>
      <c r="E73" s="4"/>
      <c r="F73" s="1"/>
      <c r="G73" s="2"/>
      <c r="H73" s="2"/>
      <c r="I73" s="2">
        <f t="shared" si="1"/>
        <v>0</v>
      </c>
      <c r="J73" s="4"/>
      <c r="K73" s="1"/>
    </row>
    <row r="74" spans="1:11" ht="13.2" x14ac:dyDescent="0.25">
      <c r="A74" s="1"/>
      <c r="B74" s="1"/>
      <c r="C74" s="2"/>
      <c r="D74" s="3">
        <f t="shared" si="0"/>
        <v>0</v>
      </c>
      <c r="E74" s="4"/>
      <c r="F74" s="1"/>
      <c r="G74" s="2"/>
      <c r="H74" s="2"/>
      <c r="I74" s="2">
        <f t="shared" si="1"/>
        <v>0</v>
      </c>
      <c r="J74" s="4"/>
      <c r="K74" s="1"/>
    </row>
    <row r="75" spans="1:11" ht="13.2" x14ac:dyDescent="0.25">
      <c r="A75" s="1"/>
      <c r="B75" s="1"/>
      <c r="C75" s="2"/>
      <c r="D75" s="3">
        <f t="shared" si="0"/>
        <v>0</v>
      </c>
      <c r="E75" s="4"/>
      <c r="F75" s="1"/>
      <c r="G75" s="2"/>
      <c r="H75" s="2"/>
      <c r="I75" s="2">
        <f t="shared" si="1"/>
        <v>0</v>
      </c>
      <c r="J75" s="4"/>
      <c r="K75" s="1"/>
    </row>
    <row r="76" spans="1:11" ht="13.2" x14ac:dyDescent="0.25">
      <c r="A76" s="1"/>
      <c r="B76" s="1"/>
      <c r="C76" s="2"/>
      <c r="D76" s="3">
        <f t="shared" si="0"/>
        <v>0</v>
      </c>
      <c r="E76" s="4"/>
      <c r="F76" s="1"/>
      <c r="G76" s="2"/>
      <c r="H76" s="2"/>
      <c r="I76" s="2">
        <f t="shared" si="1"/>
        <v>0</v>
      </c>
      <c r="J76" s="4"/>
      <c r="K76" s="1"/>
    </row>
    <row r="77" spans="1:11" ht="13.2" x14ac:dyDescent="0.25">
      <c r="A77" s="1"/>
      <c r="B77" s="1"/>
      <c r="C77" s="2"/>
      <c r="D77" s="3">
        <f t="shared" si="0"/>
        <v>0</v>
      </c>
      <c r="E77" s="4"/>
      <c r="F77" s="1"/>
      <c r="G77" s="2"/>
      <c r="H77" s="2"/>
      <c r="I77" s="2">
        <f t="shared" si="1"/>
        <v>0</v>
      </c>
      <c r="J77" s="4"/>
      <c r="K77" s="1"/>
    </row>
    <row r="78" spans="1:11" ht="13.2" x14ac:dyDescent="0.25">
      <c r="A78" s="1"/>
      <c r="B78" s="1"/>
      <c r="C78" s="2"/>
      <c r="D78" s="3">
        <f t="shared" si="0"/>
        <v>0</v>
      </c>
      <c r="E78" s="4"/>
      <c r="F78" s="1"/>
      <c r="G78" s="2"/>
      <c r="H78" s="2"/>
      <c r="I78" s="2">
        <f t="shared" si="1"/>
        <v>0</v>
      </c>
      <c r="J78" s="4"/>
      <c r="K78" s="1"/>
    </row>
    <row r="79" spans="1:11" ht="13.2" x14ac:dyDescent="0.25">
      <c r="A79" s="1"/>
      <c r="B79" s="1"/>
      <c r="C79" s="2"/>
      <c r="D79" s="3">
        <f t="shared" si="0"/>
        <v>0</v>
      </c>
      <c r="E79" s="4"/>
      <c r="F79" s="1"/>
      <c r="G79" s="2"/>
      <c r="H79" s="2"/>
      <c r="I79" s="2">
        <f t="shared" si="1"/>
        <v>0</v>
      </c>
      <c r="J79" s="4"/>
      <c r="K79" s="1"/>
    </row>
    <row r="80" spans="1:11" ht="13.2" x14ac:dyDescent="0.25">
      <c r="A80" s="1"/>
      <c r="B80" s="1"/>
      <c r="C80" s="2"/>
      <c r="D80" s="3">
        <f t="shared" si="0"/>
        <v>0</v>
      </c>
      <c r="E80" s="4"/>
      <c r="F80" s="1"/>
      <c r="G80" s="2"/>
      <c r="H80" s="2"/>
      <c r="I80" s="2">
        <f t="shared" si="1"/>
        <v>0</v>
      </c>
      <c r="J80" s="4"/>
      <c r="K80" s="1"/>
    </row>
    <row r="81" spans="1:11" ht="13.2" x14ac:dyDescent="0.25">
      <c r="A81" s="1"/>
      <c r="B81" s="1"/>
      <c r="C81" s="2"/>
      <c r="D81" s="3">
        <f t="shared" si="0"/>
        <v>0</v>
      </c>
      <c r="E81" s="4"/>
      <c r="F81" s="1"/>
      <c r="G81" s="2"/>
      <c r="H81" s="2"/>
      <c r="I81" s="2">
        <f t="shared" si="1"/>
        <v>0</v>
      </c>
      <c r="J81" s="4"/>
      <c r="K81" s="1"/>
    </row>
    <row r="82" spans="1:11" ht="13.2" x14ac:dyDescent="0.25">
      <c r="A82" s="1"/>
      <c r="B82" s="1"/>
      <c r="C82" s="2"/>
      <c r="D82" s="3">
        <f t="shared" si="0"/>
        <v>0</v>
      </c>
      <c r="E82" s="4"/>
      <c r="F82" s="1"/>
      <c r="G82" s="2"/>
      <c r="H82" s="2"/>
      <c r="I82" s="2">
        <f t="shared" si="1"/>
        <v>0</v>
      </c>
      <c r="J82" s="4"/>
      <c r="K82" s="1"/>
    </row>
    <row r="83" spans="1:11" ht="13.2" x14ac:dyDescent="0.25">
      <c r="A83" s="1"/>
      <c r="B83" s="1"/>
      <c r="C83" s="2"/>
      <c r="D83" s="3">
        <f t="shared" si="0"/>
        <v>0</v>
      </c>
      <c r="E83" s="4"/>
      <c r="F83" s="1"/>
      <c r="G83" s="2"/>
      <c r="H83" s="2"/>
      <c r="I83" s="2">
        <f t="shared" si="1"/>
        <v>0</v>
      </c>
      <c r="J83" s="4"/>
      <c r="K83" s="1"/>
    </row>
    <row r="84" spans="1:11" ht="13.2" x14ac:dyDescent="0.25">
      <c r="A84" s="1"/>
      <c r="B84" s="1"/>
      <c r="C84" s="2"/>
      <c r="D84" s="3">
        <f t="shared" si="0"/>
        <v>0</v>
      </c>
      <c r="E84" s="4"/>
      <c r="F84" s="1"/>
      <c r="G84" s="2"/>
      <c r="H84" s="2"/>
      <c r="I84" s="2">
        <f t="shared" si="1"/>
        <v>0</v>
      </c>
      <c r="J84" s="4"/>
      <c r="K84" s="1"/>
    </row>
    <row r="85" spans="1:11" ht="13.2" x14ac:dyDescent="0.25">
      <c r="A85" s="1"/>
      <c r="B85" s="1"/>
      <c r="C85" s="2"/>
      <c r="D85" s="3">
        <f t="shared" si="0"/>
        <v>0</v>
      </c>
      <c r="E85" s="4"/>
      <c r="F85" s="1"/>
      <c r="G85" s="2"/>
      <c r="H85" s="2"/>
      <c r="I85" s="2">
        <f t="shared" si="1"/>
        <v>0</v>
      </c>
      <c r="J85" s="4"/>
      <c r="K85" s="1"/>
    </row>
    <row r="86" spans="1:11" ht="13.2" x14ac:dyDescent="0.25">
      <c r="A86" s="1"/>
      <c r="B86" s="1"/>
      <c r="C86" s="2"/>
      <c r="D86" s="3">
        <f t="shared" si="0"/>
        <v>0</v>
      </c>
      <c r="E86" s="4"/>
      <c r="F86" s="1"/>
      <c r="G86" s="2"/>
      <c r="H86" s="2"/>
      <c r="I86" s="2">
        <f t="shared" si="1"/>
        <v>0</v>
      </c>
      <c r="J86" s="4"/>
      <c r="K86" s="1"/>
    </row>
    <row r="87" spans="1:11" ht="13.2" x14ac:dyDescent="0.25">
      <c r="A87" s="1"/>
      <c r="B87" s="1"/>
      <c r="C87" s="2"/>
      <c r="D87" s="3">
        <f t="shared" si="0"/>
        <v>0</v>
      </c>
      <c r="E87" s="4"/>
      <c r="F87" s="1"/>
      <c r="G87" s="2"/>
      <c r="H87" s="2"/>
      <c r="I87" s="2">
        <f t="shared" si="1"/>
        <v>0</v>
      </c>
      <c r="J87" s="4"/>
      <c r="K87" s="1"/>
    </row>
    <row r="88" spans="1:11" ht="13.2" x14ac:dyDescent="0.25">
      <c r="A88" s="1"/>
      <c r="B88" s="1"/>
      <c r="C88" s="2"/>
      <c r="D88" s="3">
        <f t="shared" si="0"/>
        <v>0</v>
      </c>
      <c r="E88" s="4"/>
      <c r="F88" s="1"/>
      <c r="G88" s="2"/>
      <c r="H88" s="2"/>
      <c r="I88" s="2">
        <f t="shared" si="1"/>
        <v>0</v>
      </c>
      <c r="J88" s="4"/>
      <c r="K88" s="1"/>
    </row>
    <row r="89" spans="1:11" ht="13.2" x14ac:dyDescent="0.25">
      <c r="A89" s="1"/>
      <c r="B89" s="1"/>
      <c r="C89" s="2"/>
      <c r="D89" s="3">
        <f t="shared" si="0"/>
        <v>0</v>
      </c>
      <c r="E89" s="4"/>
      <c r="F89" s="1"/>
      <c r="G89" s="2"/>
      <c r="H89" s="2"/>
      <c r="I89" s="2">
        <f t="shared" si="1"/>
        <v>0</v>
      </c>
      <c r="J89" s="4"/>
      <c r="K89" s="1"/>
    </row>
    <row r="90" spans="1:11" ht="13.2" x14ac:dyDescent="0.25">
      <c r="A90" s="1"/>
      <c r="B90" s="1"/>
      <c r="C90" s="2"/>
      <c r="D90" s="3">
        <f t="shared" si="0"/>
        <v>0</v>
      </c>
      <c r="E90" s="4"/>
      <c r="F90" s="1"/>
      <c r="G90" s="2"/>
      <c r="H90" s="2"/>
      <c r="I90" s="2">
        <f t="shared" si="1"/>
        <v>0</v>
      </c>
      <c r="J90" s="4"/>
      <c r="K90" s="1"/>
    </row>
    <row r="91" spans="1:11" ht="13.2" x14ac:dyDescent="0.25">
      <c r="A91" s="1"/>
      <c r="B91" s="1"/>
      <c r="C91" s="2"/>
      <c r="D91" s="3">
        <f t="shared" si="0"/>
        <v>0</v>
      </c>
      <c r="E91" s="4"/>
      <c r="F91" s="1"/>
      <c r="G91" s="2"/>
      <c r="H91" s="2"/>
      <c r="I91" s="2">
        <f t="shared" si="1"/>
        <v>0</v>
      </c>
      <c r="J91" s="4"/>
      <c r="K91" s="1"/>
    </row>
    <row r="92" spans="1:11" ht="13.2" x14ac:dyDescent="0.25">
      <c r="A92" s="1"/>
      <c r="B92" s="1"/>
      <c r="C92" s="2"/>
      <c r="D92" s="3">
        <f t="shared" si="0"/>
        <v>0</v>
      </c>
      <c r="E92" s="4"/>
      <c r="F92" s="1"/>
      <c r="G92" s="2"/>
      <c r="H92" s="2"/>
      <c r="I92" s="2">
        <f t="shared" si="1"/>
        <v>0</v>
      </c>
      <c r="J92" s="4"/>
      <c r="K92" s="1"/>
    </row>
    <row r="93" spans="1:11" ht="13.2" x14ac:dyDescent="0.25">
      <c r="A93" s="1"/>
      <c r="B93" s="1"/>
      <c r="C93" s="2"/>
      <c r="D93" s="3">
        <f t="shared" si="0"/>
        <v>0</v>
      </c>
      <c r="E93" s="4"/>
      <c r="F93" s="1"/>
      <c r="G93" s="2"/>
      <c r="H93" s="2"/>
      <c r="I93" s="2">
        <f t="shared" si="1"/>
        <v>0</v>
      </c>
      <c r="J93" s="4"/>
      <c r="K93" s="1"/>
    </row>
    <row r="94" spans="1:11" ht="13.2" x14ac:dyDescent="0.25">
      <c r="A94" s="1"/>
      <c r="B94" s="1"/>
      <c r="C94" s="2"/>
      <c r="D94" s="3">
        <f t="shared" si="0"/>
        <v>0</v>
      </c>
      <c r="E94" s="4"/>
      <c r="F94" s="1"/>
      <c r="G94" s="2"/>
      <c r="H94" s="2"/>
      <c r="I94" s="2">
        <f t="shared" si="1"/>
        <v>0</v>
      </c>
      <c r="J94" s="4"/>
      <c r="K94" s="1"/>
    </row>
    <row r="95" spans="1:11" ht="13.2" x14ac:dyDescent="0.25">
      <c r="A95" s="1"/>
      <c r="B95" s="1"/>
      <c r="C95" s="2"/>
      <c r="D95" s="3">
        <f t="shared" si="0"/>
        <v>0</v>
      </c>
      <c r="E95" s="4"/>
      <c r="F95" s="1"/>
      <c r="G95" s="2"/>
      <c r="H95" s="2"/>
      <c r="I95" s="2">
        <f t="shared" si="1"/>
        <v>0</v>
      </c>
      <c r="J95" s="4"/>
      <c r="K95" s="1"/>
    </row>
    <row r="96" spans="1:11" ht="13.2" x14ac:dyDescent="0.25">
      <c r="A96" s="1"/>
      <c r="B96" s="1"/>
      <c r="C96" s="2"/>
      <c r="D96" s="3">
        <f t="shared" si="0"/>
        <v>0</v>
      </c>
      <c r="E96" s="4"/>
      <c r="F96" s="1"/>
      <c r="G96" s="2"/>
      <c r="H96" s="2"/>
      <c r="I96" s="2">
        <f t="shared" si="1"/>
        <v>0</v>
      </c>
      <c r="J96" s="4"/>
      <c r="K96" s="1"/>
    </row>
    <row r="97" spans="1:11" ht="13.2" x14ac:dyDescent="0.25">
      <c r="A97" s="1"/>
      <c r="B97" s="1"/>
      <c r="C97" s="2"/>
      <c r="D97" s="3">
        <f t="shared" si="0"/>
        <v>0</v>
      </c>
      <c r="E97" s="4"/>
      <c r="F97" s="1"/>
      <c r="G97" s="2"/>
      <c r="H97" s="2"/>
      <c r="I97" s="2">
        <f t="shared" si="1"/>
        <v>0</v>
      </c>
      <c r="J97" s="4"/>
      <c r="K97" s="1"/>
    </row>
    <row r="98" spans="1:11" ht="13.2" x14ac:dyDescent="0.25">
      <c r="A98" s="1"/>
      <c r="B98" s="1"/>
      <c r="C98" s="2"/>
      <c r="D98" s="3">
        <f t="shared" si="0"/>
        <v>0</v>
      </c>
      <c r="E98" s="4"/>
      <c r="F98" s="1"/>
      <c r="G98" s="2"/>
      <c r="H98" s="2"/>
      <c r="I98" s="2">
        <f t="shared" si="1"/>
        <v>0</v>
      </c>
      <c r="J98" s="4"/>
      <c r="K98" s="1"/>
    </row>
    <row r="99" spans="1:11" ht="13.2" x14ac:dyDescent="0.25">
      <c r="A99" s="1"/>
      <c r="B99" s="1"/>
      <c r="C99" s="2"/>
      <c r="D99" s="3">
        <f t="shared" si="0"/>
        <v>0</v>
      </c>
      <c r="E99" s="4"/>
      <c r="F99" s="1"/>
      <c r="G99" s="2"/>
      <c r="H99" s="2"/>
      <c r="I99" s="2">
        <f t="shared" si="1"/>
        <v>0</v>
      </c>
      <c r="J99" s="4"/>
      <c r="K99" s="1"/>
    </row>
    <row r="100" spans="1:11" ht="13.2" hidden="1" x14ac:dyDescent="0.25">
      <c r="A100" s="1"/>
      <c r="B100" s="1"/>
      <c r="C100" s="2"/>
      <c r="D100" s="3"/>
      <c r="E100" s="1"/>
      <c r="F100" s="1"/>
      <c r="G100" s="2"/>
      <c r="H100" s="2"/>
      <c r="I100" s="2"/>
      <c r="J100" s="1"/>
      <c r="K100" s="1" t="str">
        <f ca="1">IFERROR(__xludf.DUMMYFUNCTION("""COMPUTED_VALUE"""),"Cake Box 8""")</f>
        <v>Cake Box 8"</v>
      </c>
    </row>
    <row r="101" spans="1:11" ht="13.2" hidden="1" x14ac:dyDescent="0.25">
      <c r="A101" s="1"/>
      <c r="B101" s="1"/>
      <c r="C101" s="2"/>
      <c r="D101" s="3"/>
      <c r="E101" s="1"/>
      <c r="F101" s="1"/>
      <c r="G101" s="2"/>
      <c r="H101" s="2"/>
      <c r="I101" s="2"/>
      <c r="J101" s="1"/>
      <c r="K101" s="1" t="str">
        <f ca="1">IFERROR(__xludf.DUMMYFUNCTION("""COMPUTED_VALUE"""),"Cake Box 10""")</f>
        <v>Cake Box 10"</v>
      </c>
    </row>
    <row r="102" spans="1:11" ht="13.2" hidden="1" x14ac:dyDescent="0.25">
      <c r="A102" s="1"/>
      <c r="B102" s="1"/>
      <c r="C102" s="2"/>
      <c r="D102" s="3"/>
      <c r="E102" s="1"/>
      <c r="F102" s="1"/>
      <c r="G102" s="2"/>
      <c r="H102" s="2"/>
      <c r="I102" s="2"/>
      <c r="J102" s="1"/>
      <c r="K102" s="1" t="str">
        <f ca="1">IFERROR(__xludf.DUMMYFUNCTION("""COMPUTED_VALUE"""),"Cake Box 12""")</f>
        <v>Cake Box 12"</v>
      </c>
    </row>
    <row r="103" spans="1:11" ht="13.2" hidden="1" x14ac:dyDescent="0.25">
      <c r="A103" s="1"/>
      <c r="B103" s="1"/>
      <c r="C103" s="2"/>
      <c r="D103" s="3"/>
      <c r="E103" s="1"/>
      <c r="F103" s="1"/>
      <c r="G103" s="2"/>
      <c r="H103" s="2"/>
      <c r="I103" s="2"/>
      <c r="J103" s="1"/>
      <c r="K103" s="1" t="str">
        <f ca="1">IFERROR(__xludf.DUMMYFUNCTION("""COMPUTED_VALUE"""),"Cake Box 14""")</f>
        <v>Cake Box 14"</v>
      </c>
    </row>
    <row r="104" spans="1:11" ht="13.2" hidden="1" x14ac:dyDescent="0.25">
      <c r="A104" s="1"/>
      <c r="B104" s="1"/>
      <c r="C104" s="2"/>
      <c r="D104" s="3"/>
      <c r="E104" s="1"/>
      <c r="F104" s="1"/>
      <c r="G104" s="2"/>
      <c r="H104" s="2"/>
      <c r="I104" s="2"/>
      <c r="J104" s="1"/>
      <c r="K104" s="1" t="str">
        <f ca="1">IFERROR(__xludf.DUMMYFUNCTION("""COMPUTED_VALUE"""),"Luxury Box 10""")</f>
        <v>Luxury Box 10"</v>
      </c>
    </row>
    <row r="105" spans="1:11" ht="13.2" hidden="1" x14ac:dyDescent="0.25">
      <c r="A105" s="1"/>
      <c r="B105" s="1"/>
      <c r="C105" s="2"/>
      <c r="D105" s="3"/>
      <c r="E105" s="1"/>
      <c r="F105" s="1"/>
      <c r="G105" s="2"/>
      <c r="H105" s="2"/>
      <c r="I105" s="2"/>
      <c r="J105" s="1"/>
      <c r="K105" s="1" t="str">
        <f ca="1">IFERROR(__xludf.DUMMYFUNCTION("""COMPUTED_VALUE"""),"Luxary Box 12""")</f>
        <v>Luxary Box 12"</v>
      </c>
    </row>
    <row r="106" spans="1:11" ht="13.2" hidden="1" x14ac:dyDescent="0.25">
      <c r="A106" s="1"/>
      <c r="B106" s="1"/>
      <c r="C106" s="2"/>
      <c r="D106" s="3"/>
      <c r="E106" s="1"/>
      <c r="F106" s="1"/>
      <c r="G106" s="2"/>
      <c r="H106" s="2"/>
      <c r="I106" s="2"/>
      <c r="J106" s="1"/>
      <c r="K106" s="1" t="str">
        <f ca="1">IFERROR(__xludf.DUMMYFUNCTION("""COMPUTED_VALUE"""),"Card Silver 6""")</f>
        <v>Card Silver 6"</v>
      </c>
    </row>
    <row r="107" spans="1:11" ht="13.2" hidden="1" x14ac:dyDescent="0.25">
      <c r="A107" s="1"/>
      <c r="B107" s="1"/>
      <c r="C107" s="2"/>
      <c r="D107" s="3"/>
      <c r="E107" s="1"/>
      <c r="F107" s="1"/>
      <c r="G107" s="2"/>
      <c r="H107" s="2"/>
      <c r="I107" s="2"/>
      <c r="J107" s="1"/>
      <c r="K107" s="1" t="str">
        <f ca="1">IFERROR(__xludf.DUMMYFUNCTION("""COMPUTED_VALUE"""),"Card Silver 8""")</f>
        <v>Card Silver 8"</v>
      </c>
    </row>
    <row r="108" spans="1:11" ht="13.2" hidden="1" x14ac:dyDescent="0.25">
      <c r="A108" s="1"/>
      <c r="B108" s="1"/>
      <c r="C108" s="2"/>
      <c r="D108" s="3"/>
      <c r="E108" s="1"/>
      <c r="F108" s="1"/>
      <c r="G108" s="2"/>
      <c r="H108" s="2"/>
      <c r="I108" s="2"/>
      <c r="J108" s="1"/>
      <c r="K108" s="1" t="str">
        <f ca="1">IFERROR(__xludf.DUMMYFUNCTION("""COMPUTED_VALUE"""),"Card Silver 10""")</f>
        <v>Card Silver 10"</v>
      </c>
    </row>
    <row r="109" spans="1:11" ht="13.2" hidden="1" x14ac:dyDescent="0.25">
      <c r="A109" s="1"/>
      <c r="B109" s="1"/>
      <c r="C109" s="2"/>
      <c r="D109" s="3"/>
      <c r="E109" s="1"/>
      <c r="F109" s="1"/>
      <c r="G109" s="2"/>
      <c r="H109" s="2"/>
      <c r="I109" s="2"/>
      <c r="J109" s="1"/>
      <c r="K109" s="1" t="str">
        <f ca="1">IFERROR(__xludf.DUMMYFUNCTION("""COMPUTED_VALUE"""),"Board SIlver 6""")</f>
        <v>Board SIlver 6"</v>
      </c>
    </row>
    <row r="110" spans="1:11" ht="13.2" hidden="1" x14ac:dyDescent="0.25">
      <c r="A110" s="1"/>
      <c r="B110" s="1"/>
      <c r="C110" s="2"/>
      <c r="D110" s="3"/>
      <c r="E110" s="1"/>
      <c r="F110" s="1"/>
      <c r="G110" s="2"/>
      <c r="H110" s="2"/>
      <c r="I110" s="2"/>
      <c r="J110" s="1"/>
      <c r="K110" s="1" t="str">
        <f ca="1">IFERROR(__xludf.DUMMYFUNCTION("""COMPUTED_VALUE"""),"Board SIlver 8""")</f>
        <v>Board SIlver 8"</v>
      </c>
    </row>
    <row r="111" spans="1:11" ht="13.2" hidden="1" x14ac:dyDescent="0.25">
      <c r="A111" s="1"/>
      <c r="B111" s="1"/>
      <c r="C111" s="2"/>
      <c r="D111" s="3"/>
      <c r="E111" s="1"/>
      <c r="F111" s="1"/>
      <c r="G111" s="2"/>
      <c r="H111" s="2"/>
      <c r="I111" s="2"/>
      <c r="J111" s="1"/>
      <c r="K111" s="1" t="str">
        <f ca="1">IFERROR(__xludf.DUMMYFUNCTION("""COMPUTED_VALUE"""),"Board SIlver 10""")</f>
        <v>Board SIlver 10"</v>
      </c>
    </row>
    <row r="112" spans="1:11" ht="13.2" hidden="1" x14ac:dyDescent="0.25">
      <c r="A112" s="1"/>
      <c r="B112" s="1"/>
      <c r="C112" s="2"/>
      <c r="D112" s="3"/>
      <c r="E112" s="1"/>
      <c r="F112" s="1"/>
      <c r="G112" s="2"/>
      <c r="H112" s="2"/>
      <c r="I112" s="2"/>
      <c r="J112" s="1"/>
      <c r="K112" s="1" t="str">
        <f ca="1">IFERROR(__xludf.DUMMYFUNCTION("""COMPUTED_VALUE"""),"Board SIlver 12""")</f>
        <v>Board SIlver 12"</v>
      </c>
    </row>
    <row r="113" spans="1:11" ht="13.2" hidden="1" x14ac:dyDescent="0.25">
      <c r="A113" s="1"/>
      <c r="B113" s="1"/>
      <c r="C113" s="2"/>
      <c r="D113" s="3"/>
      <c r="E113" s="1"/>
      <c r="F113" s="1"/>
      <c r="G113" s="2"/>
      <c r="H113" s="2"/>
      <c r="I113" s="2"/>
      <c r="J113" s="1"/>
      <c r="K113" s="1" t="str">
        <f ca="1">IFERROR(__xludf.DUMMYFUNCTION("""COMPUTED_VALUE"""),"Masonite White Board 10""")</f>
        <v>Masonite White Board 10"</v>
      </c>
    </row>
    <row r="114" spans="1:11" ht="13.2" hidden="1" x14ac:dyDescent="0.25">
      <c r="A114" s="1"/>
      <c r="B114" s="1"/>
      <c r="C114" s="2"/>
      <c r="D114" s="3"/>
      <c r="E114" s="1"/>
      <c r="F114" s="1"/>
      <c r="G114" s="2"/>
      <c r="H114" s="2"/>
      <c r="I114" s="2"/>
      <c r="J114" s="1"/>
      <c r="K114" s="1" t="str">
        <f ca="1">IFERROR(__xludf.DUMMYFUNCTION("""COMPUTED_VALUE"""),"Masonite White Board 12""")</f>
        <v>Masonite White Board 12"</v>
      </c>
    </row>
    <row r="115" spans="1:11" ht="13.2" hidden="1" x14ac:dyDescent="0.25">
      <c r="A115" s="1"/>
      <c r="B115" s="1"/>
      <c r="C115" s="2"/>
      <c r="D115" s="3"/>
      <c r="E115" s="1"/>
      <c r="F115" s="1"/>
      <c r="G115" s="2"/>
      <c r="H115" s="2"/>
      <c r="I115" s="2"/>
      <c r="J115" s="1"/>
      <c r="K115" s="1" t="str">
        <f ca="1">IFERROR(__xludf.DUMMYFUNCTION("""COMPUTED_VALUE"""),"Masonite White Board 14""")</f>
        <v>Masonite White Board 14"</v>
      </c>
    </row>
    <row r="116" spans="1:11" ht="13.2" hidden="1" x14ac:dyDescent="0.25">
      <c r="A116" s="1"/>
      <c r="B116" s="1"/>
      <c r="C116" s="2"/>
      <c r="D116" s="3"/>
      <c r="E116" s="1"/>
      <c r="F116" s="1"/>
      <c r="G116" s="2"/>
      <c r="H116" s="2"/>
      <c r="I116" s="2"/>
      <c r="J116" s="1"/>
      <c r="K116" s="1" t="str">
        <f ca="1">IFERROR(__xludf.DUMMYFUNCTION("""COMPUTED_VALUE"""),"Extensions")</f>
        <v>Extensions</v>
      </c>
    </row>
    <row r="117" spans="1:11" ht="13.2" hidden="1" x14ac:dyDescent="0.25">
      <c r="A117" s="1"/>
      <c r="B117" s="1"/>
      <c r="C117" s="2"/>
      <c r="D117" s="3"/>
      <c r="E117" s="1"/>
      <c r="F117" s="1"/>
      <c r="G117" s="2"/>
      <c r="H117" s="2"/>
      <c r="I117" s="2"/>
      <c r="J117" s="1"/>
      <c r="K117" s="1" t="str">
        <f ca="1">IFERROR(__xludf.DUMMYFUNCTION("""COMPUTED_VALUE"""),"Ribbon")</f>
        <v>Ribbon</v>
      </c>
    </row>
    <row r="118" spans="1:11" ht="13.2" hidden="1" x14ac:dyDescent="0.25">
      <c r="A118" s="1"/>
      <c r="B118" s="1"/>
      <c r="C118" s="2"/>
      <c r="D118" s="3"/>
      <c r="E118" s="1"/>
      <c r="F118" s="1"/>
      <c r="G118" s="2"/>
      <c r="H118" s="2"/>
      <c r="I118" s="2"/>
      <c r="J118" s="1"/>
      <c r="K118" s="1" t="str">
        <f ca="1">IFERROR(__xludf.DUMMYFUNCTION("""COMPUTED_VALUE"""),"Acrylic Topper")</f>
        <v>Acrylic Topper</v>
      </c>
    </row>
    <row r="119" spans="1:11" ht="13.2" hidden="1" x14ac:dyDescent="0.25">
      <c r="A119" s="1"/>
      <c r="B119" s="1"/>
      <c r="C119" s="2"/>
      <c r="D119" s="3"/>
      <c r="E119" s="1"/>
      <c r="F119" s="1"/>
      <c r="G119" s="2"/>
      <c r="H119" s="2"/>
      <c r="I119" s="2"/>
      <c r="J119" s="1"/>
      <c r="K119" s="1" t="str">
        <f ca="1">IFERROR(__xludf.DUMMYFUNCTION("""COMPUTED_VALUE"""),"Card Topper")</f>
        <v>Card Topper</v>
      </c>
    </row>
    <row r="120" spans="1:11" ht="13.2" hidden="1" x14ac:dyDescent="0.25">
      <c r="A120" s="1"/>
      <c r="B120" s="1"/>
      <c r="C120" s="2"/>
      <c r="D120" s="3"/>
      <c r="E120" s="1"/>
      <c r="F120" s="1"/>
      <c r="G120" s="2"/>
      <c r="H120" s="2"/>
      <c r="I120" s="2"/>
      <c r="J120" s="1"/>
      <c r="K120" s="1" t="str">
        <f ca="1">IFERROR(__xludf.DUMMYFUNCTION("""COMPUTED_VALUE"""),"Edible Image")</f>
        <v>Edible Image</v>
      </c>
    </row>
    <row r="121" spans="1:11" ht="13.2" hidden="1" x14ac:dyDescent="0.25">
      <c r="A121" s="1"/>
      <c r="B121" s="1"/>
      <c r="C121" s="2"/>
      <c r="D121" s="3"/>
      <c r="E121" s="1"/>
      <c r="F121" s="1"/>
      <c r="G121" s="2"/>
      <c r="H121" s="2"/>
      <c r="I121" s="2"/>
      <c r="J121" s="1"/>
      <c r="K121" s="1" t="str">
        <f ca="1">IFERROR(__xludf.DUMMYFUNCTION("""COMPUTED_VALUE"""),"Polly Balls")</f>
        <v>Polly Balls</v>
      </c>
    </row>
    <row r="122" spans="1:11" ht="13.2" hidden="1" x14ac:dyDescent="0.25">
      <c r="A122" s="1"/>
      <c r="B122" s="1"/>
      <c r="C122" s="2"/>
      <c r="D122" s="3"/>
      <c r="E122" s="1"/>
      <c r="F122" s="1"/>
      <c r="G122" s="2"/>
      <c r="H122" s="2"/>
      <c r="I122" s="2"/>
      <c r="J122" s="1"/>
      <c r="K122" s="1" t="str">
        <f ca="1">IFERROR(__xludf.DUMMYFUNCTION("""COMPUTED_VALUE"""),"Faux Flowers")</f>
        <v>Faux Flowers</v>
      </c>
    </row>
    <row r="123" spans="1:11" ht="13.2" hidden="1" x14ac:dyDescent="0.25">
      <c r="A123" s="1"/>
      <c r="B123" s="1"/>
      <c r="C123" s="2"/>
      <c r="D123" s="3"/>
      <c r="E123" s="1"/>
      <c r="F123" s="1"/>
      <c r="G123" s="2"/>
      <c r="H123" s="2"/>
      <c r="I123" s="2"/>
      <c r="J123" s="1"/>
      <c r="K123" s="1" t="str">
        <f ca="1">IFERROR(__xludf.DUMMYFUNCTION("""COMPUTED_VALUE"""),"Fresh Flowers")</f>
        <v>Fresh Flowers</v>
      </c>
    </row>
    <row r="124" spans="1:11" ht="13.2" hidden="1" x14ac:dyDescent="0.25">
      <c r="A124" s="1"/>
      <c r="B124" s="1"/>
      <c r="C124" s="2"/>
      <c r="D124" s="3"/>
      <c r="E124" s="1"/>
      <c r="F124" s="1"/>
      <c r="G124" s="2"/>
      <c r="H124" s="2"/>
      <c r="I124" s="2"/>
      <c r="J124" s="1"/>
      <c r="K124" s="1" t="str">
        <f ca="1">IFERROR(__xludf.DUMMYFUNCTION("""COMPUTED_VALUE"""),"Sugar Flowers")</f>
        <v>Sugar Flowers</v>
      </c>
    </row>
    <row r="125" spans="1:11" ht="13.2" hidden="1" x14ac:dyDescent="0.25">
      <c r="A125" s="1"/>
      <c r="B125" s="1"/>
      <c r="C125" s="2"/>
      <c r="D125" s="3"/>
      <c r="E125" s="1"/>
      <c r="F125" s="1"/>
      <c r="G125" s="2"/>
      <c r="H125" s="2"/>
      <c r="I125" s="2"/>
      <c r="J125" s="1"/>
      <c r="K125" s="1" t="str">
        <f ca="1">IFERROR(__xludf.DUMMYFUNCTION("""COMPUTED_VALUE"""),"Custom Models")</f>
        <v>Custom Models</v>
      </c>
    </row>
    <row r="126" spans="1:11" ht="13.2" hidden="1" x14ac:dyDescent="0.25">
      <c r="A126" s="1"/>
      <c r="B126" s="1"/>
      <c r="C126" s="2"/>
      <c r="D126" s="3"/>
      <c r="E126" s="1"/>
      <c r="F126" s="1"/>
      <c r="G126" s="2"/>
      <c r="H126" s="2"/>
      <c r="I126" s="2"/>
      <c r="J126" s="1"/>
      <c r="K126" s="1"/>
    </row>
    <row r="127" spans="1:11" ht="13.2" hidden="1" x14ac:dyDescent="0.25">
      <c r="A127" s="1"/>
      <c r="B127" s="1"/>
      <c r="C127" s="2"/>
      <c r="D127" s="3"/>
      <c r="E127" s="1"/>
      <c r="F127" s="1"/>
      <c r="G127" s="2"/>
      <c r="H127" s="2"/>
      <c r="I127" s="2"/>
      <c r="J127" s="1"/>
      <c r="K127" s="1"/>
    </row>
    <row r="128" spans="1:11" ht="13.2" hidden="1" x14ac:dyDescent="0.25">
      <c r="A128" s="1"/>
      <c r="B128" s="1"/>
      <c r="C128" s="2"/>
      <c r="D128" s="3"/>
      <c r="E128" s="1"/>
      <c r="F128" s="1"/>
      <c r="G128" s="2"/>
      <c r="H128" s="2"/>
      <c r="I128" s="2"/>
      <c r="J128" s="1"/>
      <c r="K128" s="1"/>
    </row>
    <row r="129" spans="1:11" ht="13.2" hidden="1" x14ac:dyDescent="0.25">
      <c r="A129" s="1"/>
      <c r="B129" s="1"/>
      <c r="C129" s="2"/>
      <c r="D129" s="3"/>
      <c r="E129" s="1"/>
      <c r="F129" s="1"/>
      <c r="G129" s="2"/>
      <c r="H129" s="2"/>
      <c r="I129" s="2"/>
      <c r="J129" s="1"/>
      <c r="K129" s="1"/>
    </row>
    <row r="130" spans="1:11" ht="13.2" hidden="1" x14ac:dyDescent="0.25">
      <c r="A130" s="1"/>
      <c r="B130" s="1"/>
      <c r="C130" s="2"/>
      <c r="D130" s="3"/>
      <c r="E130" s="1"/>
      <c r="F130" s="1"/>
      <c r="G130" s="2"/>
      <c r="H130" s="2"/>
      <c r="I130" s="2"/>
      <c r="J130" s="1"/>
      <c r="K130" s="1"/>
    </row>
    <row r="131" spans="1:11" ht="13.2" hidden="1" x14ac:dyDescent="0.25">
      <c r="A131" s="1"/>
      <c r="B131" s="1"/>
      <c r="C131" s="2"/>
      <c r="D131" s="3"/>
      <c r="E131" s="1"/>
      <c r="F131" s="1"/>
      <c r="G131" s="2"/>
      <c r="H131" s="2"/>
      <c r="I131" s="2"/>
      <c r="J131" s="1"/>
      <c r="K131" s="1"/>
    </row>
    <row r="132" spans="1:11" ht="13.2" hidden="1" x14ac:dyDescent="0.25">
      <c r="A132" s="1"/>
      <c r="B132" s="1"/>
      <c r="C132" s="2"/>
      <c r="D132" s="3"/>
      <c r="E132" s="1"/>
      <c r="F132" s="1"/>
      <c r="G132" s="2"/>
      <c r="H132" s="2"/>
      <c r="I132" s="2"/>
      <c r="J132" s="1"/>
      <c r="K132" s="1"/>
    </row>
    <row r="133" spans="1:11" ht="13.2" hidden="1" x14ac:dyDescent="0.25">
      <c r="A133" s="1"/>
      <c r="B133" s="1"/>
      <c r="C133" s="2"/>
      <c r="D133" s="3"/>
      <c r="E133" s="1"/>
      <c r="F133" s="1"/>
      <c r="G133" s="2"/>
      <c r="H133" s="2"/>
      <c r="I133" s="2"/>
      <c r="J133" s="1"/>
      <c r="K133" s="1"/>
    </row>
    <row r="134" spans="1:11" ht="13.2" hidden="1" x14ac:dyDescent="0.25">
      <c r="A134" s="1"/>
      <c r="B134" s="1"/>
      <c r="C134" s="2"/>
      <c r="D134" s="3"/>
      <c r="E134" s="1"/>
      <c r="F134" s="1"/>
      <c r="G134" s="2"/>
      <c r="H134" s="2"/>
      <c r="I134" s="2"/>
      <c r="J134" s="1"/>
      <c r="K134" s="1"/>
    </row>
    <row r="135" spans="1:11" ht="13.2" hidden="1" x14ac:dyDescent="0.25">
      <c r="A135" s="1"/>
      <c r="B135" s="1"/>
      <c r="C135" s="2"/>
      <c r="D135" s="3"/>
      <c r="E135" s="1"/>
      <c r="F135" s="1"/>
      <c r="G135" s="2"/>
      <c r="H135" s="2"/>
      <c r="I135" s="2"/>
      <c r="J135" s="1"/>
      <c r="K135" s="1"/>
    </row>
    <row r="136" spans="1:11" ht="13.2" hidden="1" x14ac:dyDescent="0.25">
      <c r="A136" s="1"/>
      <c r="B136" s="1"/>
      <c r="C136" s="2"/>
      <c r="D136" s="3"/>
      <c r="E136" s="1"/>
      <c r="F136" s="1"/>
      <c r="G136" s="2"/>
      <c r="H136" s="2"/>
      <c r="I136" s="2"/>
      <c r="J136" s="1"/>
      <c r="K136" s="1"/>
    </row>
    <row r="137" spans="1:11" ht="13.2" hidden="1" x14ac:dyDescent="0.25">
      <c r="A137" s="1"/>
      <c r="B137" s="1"/>
      <c r="C137" s="2"/>
      <c r="D137" s="3"/>
      <c r="E137" s="1"/>
      <c r="F137" s="1"/>
      <c r="G137" s="2"/>
      <c r="H137" s="2"/>
      <c r="I137" s="2"/>
      <c r="J137" s="1"/>
      <c r="K137" s="1"/>
    </row>
    <row r="138" spans="1:11" ht="13.2" hidden="1" x14ac:dyDescent="0.25">
      <c r="A138" s="1"/>
      <c r="B138" s="1"/>
      <c r="C138" s="2"/>
      <c r="D138" s="3"/>
      <c r="E138" s="1"/>
      <c r="F138" s="1"/>
      <c r="G138" s="2"/>
      <c r="H138" s="2"/>
      <c r="I138" s="2"/>
      <c r="J138" s="1"/>
      <c r="K138" s="1"/>
    </row>
    <row r="139" spans="1:11" ht="13.2" hidden="1" x14ac:dyDescent="0.25">
      <c r="A139" s="1"/>
      <c r="B139" s="1"/>
      <c r="C139" s="2"/>
      <c r="D139" s="3"/>
      <c r="E139" s="1"/>
      <c r="F139" s="1"/>
      <c r="G139" s="2"/>
      <c r="H139" s="2"/>
      <c r="I139" s="2"/>
      <c r="J139" s="1"/>
      <c r="K139" s="1"/>
    </row>
    <row r="140" spans="1:11" ht="13.2" hidden="1" x14ac:dyDescent="0.25">
      <c r="A140" s="1"/>
      <c r="B140" s="1"/>
      <c r="C140" s="2"/>
      <c r="D140" s="3"/>
      <c r="E140" s="1"/>
      <c r="F140" s="1"/>
      <c r="G140" s="2"/>
      <c r="H140" s="2"/>
      <c r="I140" s="2"/>
      <c r="J140" s="1"/>
      <c r="K140" s="1"/>
    </row>
    <row r="141" spans="1:11" ht="13.2" hidden="1" x14ac:dyDescent="0.25">
      <c r="A141" s="1"/>
      <c r="B141" s="1"/>
      <c r="C141" s="2"/>
      <c r="D141" s="3"/>
      <c r="E141" s="1"/>
      <c r="F141" s="1"/>
      <c r="G141" s="2"/>
      <c r="H141" s="2"/>
      <c r="I141" s="2"/>
      <c r="J141" s="1"/>
      <c r="K141" s="1"/>
    </row>
    <row r="142" spans="1:11" ht="13.2" hidden="1" x14ac:dyDescent="0.25">
      <c r="A142" s="1"/>
      <c r="B142" s="1"/>
      <c r="C142" s="2"/>
      <c r="D142" s="3"/>
      <c r="E142" s="1"/>
      <c r="F142" s="1"/>
      <c r="G142" s="2"/>
      <c r="H142" s="2"/>
      <c r="I142" s="2"/>
      <c r="J142" s="1"/>
      <c r="K142" s="1"/>
    </row>
    <row r="143" spans="1:11" ht="13.2" hidden="1" x14ac:dyDescent="0.25">
      <c r="A143" s="1"/>
      <c r="B143" s="1"/>
      <c r="C143" s="2"/>
      <c r="D143" s="3"/>
      <c r="E143" s="1"/>
      <c r="F143" s="1"/>
      <c r="G143" s="2"/>
      <c r="H143" s="2"/>
      <c r="I143" s="2"/>
      <c r="J143" s="1"/>
      <c r="K143" s="1"/>
    </row>
    <row r="144" spans="1:11" ht="13.2" hidden="1" x14ac:dyDescent="0.25">
      <c r="A144" s="1"/>
      <c r="B144" s="1"/>
      <c r="C144" s="2"/>
      <c r="D144" s="3"/>
      <c r="E144" s="1"/>
      <c r="F144" s="1"/>
      <c r="G144" s="2"/>
      <c r="H144" s="2"/>
      <c r="I144" s="2"/>
      <c r="J144" s="1"/>
      <c r="K144" s="1"/>
    </row>
    <row r="145" spans="1:11" ht="13.2" hidden="1" x14ac:dyDescent="0.25">
      <c r="A145" s="1"/>
      <c r="B145" s="1"/>
      <c r="C145" s="2"/>
      <c r="D145" s="3"/>
      <c r="E145" s="1"/>
      <c r="F145" s="1"/>
      <c r="G145" s="2"/>
      <c r="H145" s="2"/>
      <c r="I145" s="2"/>
      <c r="J145" s="1"/>
      <c r="K145" s="1"/>
    </row>
    <row r="146" spans="1:11" ht="13.2" hidden="1" x14ac:dyDescent="0.25">
      <c r="A146" s="1"/>
      <c r="B146" s="1"/>
      <c r="C146" s="2"/>
      <c r="D146" s="3"/>
      <c r="E146" s="1"/>
      <c r="F146" s="1"/>
      <c r="G146" s="2"/>
      <c r="H146" s="2"/>
      <c r="I146" s="2"/>
      <c r="J146" s="1"/>
      <c r="K146" s="1"/>
    </row>
    <row r="147" spans="1:11" ht="13.2" hidden="1" x14ac:dyDescent="0.25">
      <c r="A147" s="1"/>
      <c r="B147" s="1"/>
      <c r="C147" s="2"/>
      <c r="D147" s="3"/>
      <c r="E147" s="1"/>
      <c r="F147" s="1"/>
      <c r="G147" s="2"/>
      <c r="H147" s="2"/>
      <c r="I147" s="2"/>
      <c r="J147" s="1"/>
      <c r="K147" s="1"/>
    </row>
    <row r="148" spans="1:11" ht="13.2" hidden="1" x14ac:dyDescent="0.25">
      <c r="A148" s="1"/>
      <c r="B148" s="1"/>
      <c r="C148" s="2"/>
      <c r="D148" s="3"/>
      <c r="E148" s="1"/>
      <c r="F148" s="1"/>
      <c r="G148" s="2"/>
      <c r="H148" s="2"/>
      <c r="I148" s="2"/>
      <c r="J148" s="1"/>
      <c r="K148" s="1"/>
    </row>
    <row r="149" spans="1:11" ht="13.2" hidden="1" x14ac:dyDescent="0.25">
      <c r="A149" s="1"/>
      <c r="B149" s="1"/>
      <c r="C149" s="2"/>
      <c r="D149" s="3"/>
      <c r="E149" s="1"/>
      <c r="F149" s="1"/>
      <c r="G149" s="2"/>
      <c r="H149" s="2"/>
      <c r="I149" s="2"/>
      <c r="J149" s="1"/>
      <c r="K149" s="1"/>
    </row>
    <row r="150" spans="1:11" ht="13.2" hidden="1" x14ac:dyDescent="0.25">
      <c r="A150" s="1"/>
      <c r="B150" s="1"/>
      <c r="C150" s="2"/>
      <c r="D150" s="3"/>
      <c r="E150" s="1"/>
      <c r="F150" s="1"/>
      <c r="G150" s="2"/>
      <c r="H150" s="2"/>
      <c r="I150" s="2"/>
      <c r="J150" s="1"/>
      <c r="K150" s="1"/>
    </row>
    <row r="151" spans="1:11" ht="13.2" hidden="1" x14ac:dyDescent="0.25">
      <c r="A151" s="1"/>
      <c r="B151" s="1"/>
      <c r="C151" s="2"/>
      <c r="D151" s="3"/>
      <c r="E151" s="1"/>
      <c r="F151" s="1"/>
      <c r="G151" s="2"/>
      <c r="H151" s="2"/>
      <c r="I151" s="2"/>
      <c r="J151" s="1"/>
      <c r="K151" s="1"/>
    </row>
    <row r="152" spans="1:11" ht="13.2" hidden="1" x14ac:dyDescent="0.25">
      <c r="A152" s="1"/>
      <c r="B152" s="1"/>
      <c r="C152" s="2"/>
      <c r="D152" s="3"/>
      <c r="E152" s="1"/>
      <c r="F152" s="1"/>
      <c r="G152" s="2"/>
      <c r="H152" s="2"/>
      <c r="I152" s="2"/>
      <c r="J152" s="1"/>
      <c r="K152" s="1"/>
    </row>
    <row r="153" spans="1:11" ht="13.2" hidden="1" x14ac:dyDescent="0.25">
      <c r="A153" s="1"/>
      <c r="B153" s="1"/>
      <c r="C153" s="2"/>
      <c r="D153" s="3"/>
      <c r="E153" s="1"/>
      <c r="F153" s="1"/>
      <c r="G153" s="2"/>
      <c r="H153" s="2"/>
      <c r="I153" s="2"/>
      <c r="J153" s="1"/>
      <c r="K153" s="1"/>
    </row>
    <row r="154" spans="1:11" ht="13.2" hidden="1" x14ac:dyDescent="0.25">
      <c r="A154" s="1"/>
      <c r="B154" s="1"/>
      <c r="C154" s="2"/>
      <c r="D154" s="3"/>
      <c r="E154" s="1"/>
      <c r="F154" s="1"/>
      <c r="G154" s="2"/>
      <c r="H154" s="2"/>
      <c r="I154" s="2"/>
      <c r="J154" s="1"/>
      <c r="K154" s="1"/>
    </row>
    <row r="155" spans="1:11" ht="13.2" hidden="1" x14ac:dyDescent="0.25">
      <c r="A155" s="1"/>
      <c r="B155" s="1"/>
      <c r="C155" s="2"/>
      <c r="D155" s="3"/>
      <c r="E155" s="1"/>
      <c r="F155" s="1"/>
      <c r="G155" s="2"/>
      <c r="H155" s="2"/>
      <c r="I155" s="2"/>
      <c r="J155" s="1"/>
      <c r="K155" s="1"/>
    </row>
    <row r="156" spans="1:11" ht="13.2" hidden="1" x14ac:dyDescent="0.25">
      <c r="A156" s="1"/>
      <c r="B156" s="1"/>
      <c r="C156" s="2"/>
      <c r="D156" s="3"/>
      <c r="E156" s="1"/>
      <c r="F156" s="1"/>
      <c r="G156" s="2"/>
      <c r="H156" s="2"/>
      <c r="I156" s="2"/>
      <c r="J156" s="1"/>
      <c r="K156" s="1"/>
    </row>
    <row r="157" spans="1:11" ht="13.2" hidden="1" x14ac:dyDescent="0.25">
      <c r="A157" s="1"/>
      <c r="B157" s="1"/>
      <c r="C157" s="2"/>
      <c r="D157" s="3"/>
      <c r="E157" s="1"/>
      <c r="F157" s="1"/>
      <c r="G157" s="2"/>
      <c r="H157" s="2"/>
      <c r="I157" s="2"/>
      <c r="J157" s="1"/>
      <c r="K157" s="1"/>
    </row>
    <row r="158" spans="1:11" ht="13.2" hidden="1" x14ac:dyDescent="0.25">
      <c r="A158" s="1"/>
      <c r="B158" s="1"/>
      <c r="C158" s="2"/>
      <c r="D158" s="3"/>
      <c r="E158" s="1"/>
      <c r="F158" s="1"/>
      <c r="G158" s="2"/>
      <c r="H158" s="2"/>
      <c r="I158" s="2"/>
      <c r="J158" s="1"/>
      <c r="K158" s="1"/>
    </row>
    <row r="159" spans="1:11" ht="13.2" hidden="1" x14ac:dyDescent="0.25">
      <c r="A159" s="1"/>
      <c r="B159" s="1"/>
      <c r="C159" s="2"/>
      <c r="D159" s="3"/>
      <c r="E159" s="1"/>
      <c r="F159" s="1"/>
      <c r="G159" s="2"/>
      <c r="H159" s="2"/>
      <c r="I159" s="2"/>
      <c r="J159" s="1"/>
      <c r="K159" s="1"/>
    </row>
    <row r="160" spans="1:11" ht="13.2" hidden="1" x14ac:dyDescent="0.25">
      <c r="A160" s="1"/>
      <c r="B160" s="1"/>
      <c r="C160" s="2"/>
      <c r="D160" s="3"/>
      <c r="E160" s="1"/>
      <c r="F160" s="1"/>
      <c r="G160" s="2"/>
      <c r="H160" s="2"/>
      <c r="I160" s="2"/>
      <c r="J160" s="1"/>
      <c r="K160" s="1"/>
    </row>
    <row r="161" spans="1:11" ht="13.2" hidden="1" x14ac:dyDescent="0.25">
      <c r="A161" s="1"/>
      <c r="B161" s="1"/>
      <c r="C161" s="2"/>
      <c r="D161" s="3"/>
      <c r="E161" s="1"/>
      <c r="F161" s="1"/>
      <c r="G161" s="2"/>
      <c r="H161" s="2"/>
      <c r="I161" s="2"/>
      <c r="J161" s="1"/>
      <c r="K161" s="1"/>
    </row>
    <row r="162" spans="1:11" ht="13.2" hidden="1" x14ac:dyDescent="0.25">
      <c r="A162" s="1"/>
      <c r="B162" s="1"/>
      <c r="C162" s="2"/>
      <c r="D162" s="3"/>
      <c r="E162" s="1"/>
      <c r="F162" s="1"/>
      <c r="G162" s="2"/>
      <c r="H162" s="2"/>
      <c r="I162" s="2"/>
      <c r="J162" s="1"/>
      <c r="K162" s="1"/>
    </row>
    <row r="163" spans="1:11" ht="13.2" hidden="1" x14ac:dyDescent="0.25">
      <c r="A163" s="1"/>
      <c r="B163" s="1"/>
      <c r="C163" s="2"/>
      <c r="D163" s="3"/>
      <c r="E163" s="1"/>
      <c r="F163" s="1"/>
      <c r="G163" s="2"/>
      <c r="H163" s="2"/>
      <c r="I163" s="2"/>
      <c r="J163" s="1"/>
      <c r="K163" s="1"/>
    </row>
    <row r="164" spans="1:11" ht="13.2" hidden="1" x14ac:dyDescent="0.25">
      <c r="A164" s="1"/>
      <c r="B164" s="1"/>
      <c r="C164" s="2"/>
      <c r="D164" s="3"/>
      <c r="E164" s="1"/>
      <c r="F164" s="1"/>
      <c r="G164" s="2"/>
      <c r="H164" s="2"/>
      <c r="I164" s="2"/>
      <c r="J164" s="1"/>
      <c r="K164" s="1"/>
    </row>
    <row r="165" spans="1:11" ht="13.2" hidden="1" x14ac:dyDescent="0.25">
      <c r="A165" s="1"/>
      <c r="B165" s="1"/>
      <c r="C165" s="2"/>
      <c r="D165" s="3"/>
      <c r="E165" s="1"/>
      <c r="F165" s="1"/>
      <c r="G165" s="2"/>
      <c r="H165" s="2"/>
      <c r="I165" s="2"/>
      <c r="J165" s="1"/>
      <c r="K165" s="1"/>
    </row>
    <row r="166" spans="1:11" ht="13.2" hidden="1" x14ac:dyDescent="0.25">
      <c r="A166" s="1"/>
      <c r="B166" s="1"/>
      <c r="C166" s="2"/>
      <c r="D166" s="3"/>
      <c r="E166" s="1"/>
      <c r="F166" s="1"/>
      <c r="G166" s="2"/>
      <c r="H166" s="2"/>
      <c r="I166" s="2"/>
      <c r="J166" s="1"/>
      <c r="K166" s="1"/>
    </row>
    <row r="167" spans="1:11" ht="13.2" hidden="1" x14ac:dyDescent="0.25">
      <c r="A167" s="1"/>
      <c r="B167" s="1"/>
      <c r="C167" s="2"/>
      <c r="D167" s="3"/>
      <c r="E167" s="1"/>
      <c r="F167" s="1"/>
      <c r="G167" s="2"/>
      <c r="H167" s="2"/>
      <c r="I167" s="2"/>
      <c r="J167" s="1"/>
      <c r="K167" s="1"/>
    </row>
    <row r="168" spans="1:11" ht="13.2" hidden="1" x14ac:dyDescent="0.25">
      <c r="A168" s="1"/>
      <c r="B168" s="1"/>
      <c r="C168" s="2"/>
      <c r="D168" s="3"/>
      <c r="E168" s="1"/>
      <c r="F168" s="1"/>
      <c r="G168" s="2"/>
      <c r="H168" s="2"/>
      <c r="I168" s="2"/>
      <c r="J168" s="1"/>
      <c r="K168" s="1"/>
    </row>
    <row r="169" spans="1:11" ht="13.2" hidden="1" x14ac:dyDescent="0.25">
      <c r="A169" s="1"/>
      <c r="B169" s="1"/>
      <c r="C169" s="2"/>
      <c r="D169" s="3"/>
      <c r="E169" s="1"/>
      <c r="F169" s="1"/>
      <c r="G169" s="2"/>
      <c r="H169" s="2"/>
      <c r="I169" s="2"/>
      <c r="J169" s="1"/>
      <c r="K169" s="1"/>
    </row>
    <row r="170" spans="1:11" ht="13.2" hidden="1" x14ac:dyDescent="0.25">
      <c r="A170" s="1"/>
      <c r="B170" s="1"/>
      <c r="C170" s="2"/>
      <c r="D170" s="3"/>
      <c r="E170" s="1"/>
      <c r="F170" s="1"/>
      <c r="G170" s="2"/>
      <c r="H170" s="2"/>
      <c r="I170" s="2"/>
      <c r="J170" s="1"/>
      <c r="K170" s="1"/>
    </row>
    <row r="171" spans="1:11" ht="13.2" hidden="1" x14ac:dyDescent="0.25">
      <c r="A171" s="1"/>
      <c r="B171" s="1"/>
      <c r="C171" s="2"/>
      <c r="D171" s="3"/>
      <c r="E171" s="1"/>
      <c r="F171" s="1"/>
      <c r="G171" s="2"/>
      <c r="H171" s="2"/>
      <c r="I171" s="2"/>
      <c r="J171" s="1"/>
      <c r="K171" s="1"/>
    </row>
    <row r="172" spans="1:11" ht="13.2" hidden="1" x14ac:dyDescent="0.25">
      <c r="A172" s="1"/>
      <c r="B172" s="1"/>
      <c r="C172" s="2"/>
      <c r="D172" s="3"/>
      <c r="E172" s="1"/>
      <c r="F172" s="1"/>
      <c r="G172" s="2"/>
      <c r="H172" s="2"/>
      <c r="I172" s="2"/>
      <c r="J172" s="1"/>
      <c r="K172" s="1"/>
    </row>
    <row r="173" spans="1:11" ht="13.2" hidden="1" x14ac:dyDescent="0.25">
      <c r="A173" s="1"/>
      <c r="B173" s="1"/>
      <c r="C173" s="2"/>
      <c r="D173" s="3"/>
      <c r="E173" s="1"/>
      <c r="F173" s="1"/>
      <c r="G173" s="2"/>
      <c r="H173" s="2"/>
      <c r="I173" s="2"/>
      <c r="J173" s="1"/>
      <c r="K173" s="1"/>
    </row>
    <row r="174" spans="1:11" ht="13.2" hidden="1" x14ac:dyDescent="0.25">
      <c r="A174" s="1"/>
      <c r="B174" s="1"/>
      <c r="C174" s="2"/>
      <c r="D174" s="3"/>
      <c r="E174" s="1"/>
      <c r="F174" s="1"/>
      <c r="G174" s="2"/>
      <c r="H174" s="2"/>
      <c r="I174" s="2"/>
      <c r="J174" s="1"/>
      <c r="K174" s="1"/>
    </row>
    <row r="175" spans="1:11" ht="13.2" hidden="1" x14ac:dyDescent="0.25">
      <c r="A175" s="1"/>
      <c r="B175" s="1"/>
      <c r="C175" s="2"/>
      <c r="D175" s="3"/>
      <c r="E175" s="1"/>
      <c r="F175" s="1"/>
      <c r="G175" s="2"/>
      <c r="H175" s="2"/>
      <c r="I175" s="2"/>
      <c r="J175" s="1"/>
      <c r="K175" s="1"/>
    </row>
    <row r="176" spans="1:11" ht="13.2" hidden="1" x14ac:dyDescent="0.25">
      <c r="A176" s="1"/>
      <c r="B176" s="1"/>
      <c r="C176" s="2"/>
      <c r="D176" s="3"/>
      <c r="E176" s="1"/>
      <c r="F176" s="1"/>
      <c r="G176" s="2"/>
      <c r="H176" s="2"/>
      <c r="I176" s="2"/>
      <c r="J176" s="1"/>
      <c r="K176" s="1"/>
    </row>
    <row r="177" spans="1:11" ht="13.2" hidden="1" x14ac:dyDescent="0.25">
      <c r="A177" s="1"/>
      <c r="B177" s="1"/>
      <c r="C177" s="2"/>
      <c r="D177" s="3"/>
      <c r="E177" s="1"/>
      <c r="F177" s="1"/>
      <c r="G177" s="2"/>
      <c r="H177" s="2"/>
      <c r="I177" s="2"/>
      <c r="J177" s="1"/>
      <c r="K177" s="1"/>
    </row>
    <row r="178" spans="1:11" ht="13.2" hidden="1" x14ac:dyDescent="0.25">
      <c r="A178" s="1"/>
      <c r="B178" s="1"/>
      <c r="C178" s="2"/>
      <c r="D178" s="3"/>
      <c r="E178" s="1"/>
      <c r="F178" s="1"/>
      <c r="G178" s="2"/>
      <c r="H178" s="2"/>
      <c r="I178" s="2"/>
      <c r="J178" s="1"/>
      <c r="K178" s="1"/>
    </row>
    <row r="179" spans="1:11" ht="13.2" hidden="1" x14ac:dyDescent="0.25">
      <c r="A179" s="1"/>
      <c r="B179" s="1"/>
      <c r="C179" s="2"/>
      <c r="D179" s="3"/>
      <c r="E179" s="1"/>
      <c r="F179" s="1"/>
      <c r="G179" s="2"/>
      <c r="H179" s="2"/>
      <c r="I179" s="2"/>
      <c r="J179" s="1"/>
      <c r="K179" s="1"/>
    </row>
    <row r="180" spans="1:11" ht="13.2" hidden="1" x14ac:dyDescent="0.25">
      <c r="A180" s="1"/>
      <c r="B180" s="1"/>
      <c r="C180" s="2"/>
      <c r="D180" s="3"/>
      <c r="E180" s="1"/>
      <c r="F180" s="1"/>
      <c r="G180" s="2"/>
      <c r="H180" s="2"/>
      <c r="I180" s="2"/>
      <c r="J180" s="1"/>
      <c r="K180" s="1"/>
    </row>
    <row r="181" spans="1:11" ht="13.2" hidden="1" x14ac:dyDescent="0.25">
      <c r="A181" s="1"/>
      <c r="B181" s="1"/>
      <c r="C181" s="2"/>
      <c r="D181" s="3"/>
      <c r="E181" s="1"/>
      <c r="F181" s="1"/>
      <c r="G181" s="2"/>
      <c r="H181" s="2"/>
      <c r="I181" s="2"/>
      <c r="J181" s="1"/>
      <c r="K181" s="1"/>
    </row>
    <row r="182" spans="1:11" ht="13.2" hidden="1" x14ac:dyDescent="0.25">
      <c r="A182" s="1"/>
      <c r="B182" s="1"/>
      <c r="C182" s="2"/>
      <c r="D182" s="3"/>
      <c r="E182" s="1"/>
      <c r="F182" s="1"/>
      <c r="G182" s="2"/>
      <c r="H182" s="2"/>
      <c r="I182" s="2"/>
      <c r="J182" s="1"/>
      <c r="K182" s="1"/>
    </row>
    <row r="183" spans="1:11" ht="13.2" hidden="1" x14ac:dyDescent="0.25">
      <c r="A183" s="1"/>
      <c r="B183" s="1"/>
      <c r="C183" s="2"/>
      <c r="D183" s="3"/>
      <c r="E183" s="1"/>
      <c r="F183" s="1"/>
      <c r="G183" s="2"/>
      <c r="H183" s="2"/>
      <c r="I183" s="2"/>
      <c r="J183" s="1"/>
      <c r="K183" s="1"/>
    </row>
    <row r="184" spans="1:11" ht="13.2" hidden="1" x14ac:dyDescent="0.25">
      <c r="A184" s="1"/>
      <c r="B184" s="1"/>
      <c r="C184" s="2"/>
      <c r="D184" s="3"/>
      <c r="E184" s="1"/>
      <c r="F184" s="1"/>
      <c r="G184" s="2"/>
      <c r="H184" s="2"/>
      <c r="I184" s="2"/>
      <c r="J184" s="1"/>
      <c r="K184" s="1"/>
    </row>
    <row r="185" spans="1:11" ht="13.2" hidden="1" x14ac:dyDescent="0.25">
      <c r="A185" s="1"/>
      <c r="B185" s="1"/>
      <c r="C185" s="2"/>
      <c r="D185" s="3"/>
      <c r="E185" s="1"/>
      <c r="F185" s="1"/>
      <c r="G185" s="2"/>
      <c r="H185" s="2"/>
      <c r="I185" s="2"/>
      <c r="J185" s="1"/>
      <c r="K185" s="1"/>
    </row>
    <row r="186" spans="1:11" ht="13.2" hidden="1" x14ac:dyDescent="0.25">
      <c r="A186" s="1"/>
      <c r="B186" s="1"/>
      <c r="C186" s="2"/>
      <c r="D186" s="3"/>
      <c r="E186" s="1"/>
      <c r="F186" s="1"/>
      <c r="G186" s="2"/>
      <c r="H186" s="2"/>
      <c r="I186" s="2"/>
      <c r="J186" s="1"/>
      <c r="K186" s="1"/>
    </row>
    <row r="187" spans="1:11" ht="13.2" hidden="1" x14ac:dyDescent="0.25">
      <c r="A187" s="1"/>
      <c r="B187" s="1"/>
      <c r="C187" s="2"/>
      <c r="D187" s="3"/>
      <c r="E187" s="1"/>
      <c r="F187" s="1"/>
      <c r="G187" s="2"/>
      <c r="H187" s="2"/>
      <c r="I187" s="2"/>
      <c r="J187" s="1"/>
      <c r="K187" s="1"/>
    </row>
    <row r="188" spans="1:11" ht="13.2" hidden="1" x14ac:dyDescent="0.25">
      <c r="A188" s="1"/>
      <c r="B188" s="1"/>
      <c r="C188" s="2"/>
      <c r="D188" s="3"/>
      <c r="E188" s="1"/>
      <c r="F188" s="1"/>
      <c r="G188" s="2"/>
      <c r="H188" s="2"/>
      <c r="I188" s="2"/>
      <c r="J188" s="1"/>
      <c r="K188" s="1"/>
    </row>
    <row r="189" spans="1:11" ht="13.2" hidden="1" x14ac:dyDescent="0.25">
      <c r="A189" s="1"/>
      <c r="B189" s="1"/>
      <c r="C189" s="2"/>
      <c r="D189" s="3"/>
      <c r="E189" s="1"/>
      <c r="F189" s="1"/>
      <c r="G189" s="2"/>
      <c r="H189" s="2"/>
      <c r="I189" s="2"/>
      <c r="J189" s="1"/>
      <c r="K189" s="1"/>
    </row>
    <row r="190" spans="1:11" ht="13.2" hidden="1" x14ac:dyDescent="0.25">
      <c r="A190" s="1"/>
      <c r="B190" s="1"/>
      <c r="C190" s="2"/>
      <c r="D190" s="3"/>
      <c r="E190" s="1"/>
      <c r="F190" s="1"/>
      <c r="G190" s="2"/>
      <c r="H190" s="2"/>
      <c r="I190" s="2"/>
      <c r="J190" s="1"/>
      <c r="K190" s="1"/>
    </row>
    <row r="191" spans="1:11" ht="13.2" hidden="1" x14ac:dyDescent="0.25">
      <c r="A191" s="1"/>
      <c r="B191" s="1"/>
      <c r="C191" s="2"/>
      <c r="D191" s="3"/>
      <c r="E191" s="1"/>
      <c r="F191" s="1"/>
      <c r="G191" s="2"/>
      <c r="H191" s="2"/>
      <c r="I191" s="2"/>
      <c r="J191" s="1"/>
      <c r="K191" s="1"/>
    </row>
    <row r="192" spans="1:11" ht="13.2" hidden="1" x14ac:dyDescent="0.25">
      <c r="A192" s="1"/>
      <c r="B192" s="1"/>
      <c r="C192" s="2"/>
      <c r="D192" s="3"/>
      <c r="E192" s="1"/>
      <c r="F192" s="1"/>
      <c r="G192" s="2"/>
      <c r="H192" s="2"/>
      <c r="I192" s="2"/>
      <c r="J192" s="1"/>
      <c r="K192" s="1"/>
    </row>
    <row r="193" spans="1:11" ht="13.2" hidden="1" x14ac:dyDescent="0.25">
      <c r="A193" s="1"/>
      <c r="B193" s="1"/>
      <c r="C193" s="2"/>
      <c r="D193" s="3"/>
      <c r="E193" s="1"/>
      <c r="F193" s="1"/>
      <c r="G193" s="2"/>
      <c r="H193" s="2"/>
      <c r="I193" s="2"/>
      <c r="J193" s="1"/>
      <c r="K193" s="1"/>
    </row>
    <row r="194" spans="1:11" ht="13.2" hidden="1" x14ac:dyDescent="0.25">
      <c r="A194" s="1"/>
      <c r="B194" s="1"/>
      <c r="C194" s="2"/>
      <c r="D194" s="3"/>
      <c r="E194" s="1"/>
      <c r="F194" s="1"/>
      <c r="G194" s="2"/>
      <c r="H194" s="2"/>
      <c r="I194" s="2"/>
      <c r="J194" s="1"/>
      <c r="K194" s="1"/>
    </row>
    <row r="195" spans="1:11" ht="13.2" hidden="1" x14ac:dyDescent="0.25">
      <c r="A195" s="1"/>
      <c r="B195" s="1"/>
      <c r="C195" s="2"/>
      <c r="D195" s="3"/>
      <c r="E195" s="1"/>
      <c r="F195" s="1"/>
      <c r="G195" s="2"/>
      <c r="H195" s="2"/>
      <c r="I195" s="2"/>
      <c r="J195" s="1"/>
      <c r="K195" s="1"/>
    </row>
    <row r="196" spans="1:11" ht="13.2" hidden="1" x14ac:dyDescent="0.25">
      <c r="A196" s="1"/>
      <c r="B196" s="1"/>
      <c r="C196" s="2"/>
      <c r="D196" s="3"/>
      <c r="E196" s="1"/>
      <c r="F196" s="1"/>
      <c r="G196" s="2"/>
      <c r="H196" s="2"/>
      <c r="I196" s="2"/>
      <c r="J196" s="1"/>
      <c r="K196" s="1"/>
    </row>
    <row r="197" spans="1:11" ht="13.2" hidden="1" x14ac:dyDescent="0.25">
      <c r="A197" s="1"/>
      <c r="B197" s="1"/>
      <c r="C197" s="2"/>
      <c r="D197" s="3"/>
      <c r="E197" s="1"/>
      <c r="F197" s="1"/>
      <c r="G197" s="2"/>
      <c r="H197" s="2"/>
      <c r="I197" s="2"/>
      <c r="J197" s="1"/>
      <c r="K197" s="1"/>
    </row>
    <row r="198" spans="1:11" ht="13.2" hidden="1" x14ac:dyDescent="0.25">
      <c r="A198" s="1"/>
      <c r="B198" s="1"/>
      <c r="C198" s="2"/>
      <c r="D198" s="3"/>
      <c r="E198" s="1"/>
      <c r="F198" s="1"/>
      <c r="G198" s="2"/>
      <c r="H198" s="2"/>
      <c r="I198" s="2"/>
      <c r="J198" s="1"/>
      <c r="K198" s="1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I99"/>
  <sheetViews>
    <sheetView tabSelected="1" workbookViewId="0">
      <pane ySplit="1" topLeftCell="A2" activePane="bottomLeft" state="frozen"/>
      <selection pane="bottomLeft" activeCell="K10" sqref="K10"/>
    </sheetView>
  </sheetViews>
  <sheetFormatPr defaultColWidth="12.6640625" defaultRowHeight="15.75" customHeight="1" x14ac:dyDescent="0.25"/>
  <cols>
    <col min="1" max="1" width="25.33203125" customWidth="1"/>
    <col min="4" max="4" width="3.44140625" customWidth="1"/>
    <col min="5" max="5" width="3.33203125" customWidth="1"/>
    <col min="6" max="6" width="3.109375" customWidth="1"/>
    <col min="7" max="7" width="13.21875" customWidth="1"/>
    <col min="8" max="8" width="9.21875" customWidth="1"/>
    <col min="9" max="9" width="3.44140625" customWidth="1"/>
  </cols>
  <sheetData>
    <row r="1" spans="1:9" x14ac:dyDescent="0.25">
      <c r="A1" s="1" t="s">
        <v>24</v>
      </c>
      <c r="B1" s="1" t="s">
        <v>27</v>
      </c>
      <c r="C1" s="2" t="s">
        <v>2</v>
      </c>
      <c r="D1" s="4"/>
      <c r="H1" s="1"/>
      <c r="I1" s="1"/>
    </row>
    <row r="2" spans="1:9" x14ac:dyDescent="0.25">
      <c r="A2" s="1" t="s">
        <v>28</v>
      </c>
      <c r="B2" s="1">
        <v>440</v>
      </c>
      <c r="C2" s="2">
        <f t="array" ref="C2">IF(A2&lt;&gt;"", IF(B2&lt;&gt;0, B2 * IFERROR(INDEX(Ingredients!$D$2:$D$99, MATCH(A2, Ingredients!$A$2:$A$99, 0)), IFERROR(INDEX(Ingredients!$I$2:$I$99, MATCH(A2, Ingredients!$F$2:$F$99, 0)), 0)), 0), 0)</f>
        <v>0.26106666666666667</v>
      </c>
      <c r="D2" s="4"/>
      <c r="F2" s="7"/>
      <c r="G2" s="23"/>
      <c r="H2" s="24"/>
      <c r="I2" s="25"/>
    </row>
    <row r="3" spans="1:9" x14ac:dyDescent="0.25">
      <c r="A3" s="1" t="s">
        <v>38</v>
      </c>
      <c r="B3" s="1">
        <v>375</v>
      </c>
      <c r="C3" s="2">
        <f t="array" ref="C3">IF(A3&lt;&gt;"", IF(B3&lt;&gt;0, B3 * IFERROR(INDEX(Ingredients!$D$2:$D$99, MATCH(A3, Ingredients!$A$2:$A$99, 0)), IFERROR(INDEX(Ingredients!$I$2:$I$99, MATCH(A3, Ingredients!$F$2:$F$99, 0)), 0)), 0), 0)</f>
        <v>0.73124999999999996</v>
      </c>
      <c r="D3" s="4"/>
      <c r="F3" s="7"/>
      <c r="G3" s="26" t="s">
        <v>75</v>
      </c>
      <c r="H3" s="27">
        <v>20</v>
      </c>
      <c r="I3" s="12"/>
    </row>
    <row r="4" spans="1:9" x14ac:dyDescent="0.25">
      <c r="A4" s="1" t="s">
        <v>56</v>
      </c>
      <c r="B4" s="1">
        <v>75</v>
      </c>
      <c r="C4" s="2">
        <f t="array" ref="C4">IF(A4&lt;&gt;"", IF(B4&lt;&gt;0, B4 * IFERROR(INDEX(Ingredients!$D$2:$D$99, MATCH(A4, Ingredients!$A$2:$A$99, 0)), IFERROR(INDEX(Ingredients!$I$2:$I$99, MATCH(A4, Ingredients!$F$2:$F$99, 0)), 0)), 0), 0)</f>
        <v>0.59699999999999998</v>
      </c>
      <c r="D4" s="4"/>
      <c r="F4" s="7"/>
      <c r="G4" s="28" t="s">
        <v>76</v>
      </c>
      <c r="H4" s="29">
        <v>3</v>
      </c>
      <c r="I4" s="12"/>
    </row>
    <row r="5" spans="1:9" x14ac:dyDescent="0.25">
      <c r="A5" s="1" t="s">
        <v>54</v>
      </c>
      <c r="B5" s="1">
        <v>375</v>
      </c>
      <c r="C5" s="2">
        <f t="array" ref="C5">IF(A5&lt;&gt;"", IF(B5&lt;&gt;0, B5 * IFERROR(INDEX(Ingredients!$D$2:$D$99, MATCH(A5, Ingredients!$A$2:$A$99, 0)), IFERROR(INDEX(Ingredients!$I$2:$I$99, MATCH(A5, Ingredients!$F$2:$F$99, 0)), 0)), 0), 0)</f>
        <v>1.10625</v>
      </c>
      <c r="D5" s="4"/>
      <c r="F5" s="7"/>
      <c r="G5" s="30" t="s">
        <v>77</v>
      </c>
      <c r="H5" s="31">
        <v>0.15</v>
      </c>
      <c r="I5" s="12"/>
    </row>
    <row r="6" spans="1:9" x14ac:dyDescent="0.25">
      <c r="A6" s="1" t="s">
        <v>64</v>
      </c>
      <c r="B6" s="1">
        <v>375</v>
      </c>
      <c r="C6" s="2">
        <f t="array" ref="C6">IF(A6&lt;&gt;"", IF(B6&lt;&gt;0, B6 * IFERROR(INDEX(Ingredients!$D$2:$D$99, MATCH(A6, Ingredients!$A$2:$A$99, 0)), IFERROR(INDEX(Ingredients!$I$2:$I$99, MATCH(A6, Ingredients!$F$2:$F$99, 0)), 0)), 0), 0)</f>
        <v>0.56062500000000004</v>
      </c>
      <c r="D6" s="4"/>
      <c r="F6" s="7"/>
      <c r="G6" s="8"/>
      <c r="H6" s="8"/>
      <c r="I6" s="9"/>
    </row>
    <row r="7" spans="1:9" x14ac:dyDescent="0.25">
      <c r="A7" s="1" t="s">
        <v>62</v>
      </c>
      <c r="B7" s="1">
        <v>150</v>
      </c>
      <c r="C7" s="2">
        <f t="array" ref="C7">IF(A7&lt;&gt;"", IF(B7&lt;&gt;0, B7 * IFERROR(INDEX(Ingredients!$D$2:$D$99, MATCH(A7, Ingredients!$A$2:$A$99, 0)), IFERROR(INDEX(Ingredients!$I$2:$I$99, MATCH(A7, Ingredients!$F$2:$F$99, 0)), 0)), 0), 0)</f>
        <v>0.17749999999999999</v>
      </c>
      <c r="D7" s="4"/>
      <c r="F7" s="7"/>
      <c r="G7" s="13" t="s">
        <v>78</v>
      </c>
      <c r="H7" s="14">
        <f>SUM(C2:C99)</f>
        <v>38.055920741556534</v>
      </c>
      <c r="I7" s="12"/>
    </row>
    <row r="8" spans="1:9" x14ac:dyDescent="0.25">
      <c r="A8" s="1" t="s">
        <v>60</v>
      </c>
      <c r="B8" s="1">
        <v>150</v>
      </c>
      <c r="C8" s="2">
        <f t="array" ref="C8">IF(A8&lt;&gt;"", IF(B8&lt;&gt;0, B8 * IFERROR(INDEX(Ingredients!$D$2:$D$99, MATCH(A8, Ingredients!$A$2:$A$99, 0)), IFERROR(INDEX(Ingredients!$I$2:$I$99, MATCH(A8, Ingredients!$F$2:$F$99, 0)), 0)), 0), 0)</f>
        <v>0.318</v>
      </c>
      <c r="D8" s="4"/>
      <c r="F8" s="7"/>
      <c r="G8" s="32" t="s">
        <v>0</v>
      </c>
      <c r="H8" s="33">
        <f>Overheads!$I$8</f>
        <v>11.328000000000001</v>
      </c>
      <c r="I8" s="12"/>
    </row>
    <row r="9" spans="1:9" x14ac:dyDescent="0.25">
      <c r="A9" s="1" t="s">
        <v>52</v>
      </c>
      <c r="B9" s="1">
        <v>6</v>
      </c>
      <c r="C9" s="2">
        <f t="array" ref="C9">IF(A9&lt;&gt;"", IF(B9&lt;&gt;0, B9 * IFERROR(INDEX(Ingredients!$D$2:$D$99, MATCH(A9, Ingredients!$A$2:$A$99, 0)), IFERROR(INDEX(Ingredients!$I$2:$I$99, MATCH(A9, Ingredients!$F$2:$F$99, 0)), 0)), 0), 0)</f>
        <v>2.0449999999999999</v>
      </c>
      <c r="D9" s="4"/>
      <c r="F9" s="7"/>
      <c r="G9" s="32" t="s">
        <v>79</v>
      </c>
      <c r="H9" s="34">
        <f>H7+H8</f>
        <v>49.383920741556537</v>
      </c>
      <c r="I9" s="12"/>
    </row>
    <row r="10" spans="1:9" x14ac:dyDescent="0.25">
      <c r="A10" s="1" t="s">
        <v>46</v>
      </c>
      <c r="B10" s="1">
        <v>500</v>
      </c>
      <c r="C10" s="2">
        <f t="array" ref="C10">IF(A10&lt;&gt;"", IF(B10&lt;&gt;0, B10 * IFERROR(INDEX(Ingredients!$D$2:$D$99, MATCH(A10, Ingredients!$A$2:$A$99, 0)), IFERROR(INDEX(Ingredients!$I$2:$I$99, MATCH(A10, Ingredients!$F$2:$F$99, 0)), 0)), 0), 0)</f>
        <v>3.5242290748898681</v>
      </c>
      <c r="D10" s="4"/>
      <c r="F10" s="7"/>
      <c r="G10" s="32" t="s">
        <v>80</v>
      </c>
      <c r="H10" s="33">
        <f>H3*H4</f>
        <v>60</v>
      </c>
      <c r="I10" s="12"/>
    </row>
    <row r="11" spans="1:9" x14ac:dyDescent="0.25">
      <c r="A11" s="1" t="s">
        <v>44</v>
      </c>
      <c r="B11" s="1">
        <v>250</v>
      </c>
      <c r="C11" s="2">
        <f t="array" ref="C11">IF(A11&lt;&gt;"", IF(B11&lt;&gt;0, B11 * IFERROR(INDEX(Ingredients!$D$2:$D$99, MATCH(A11, Ingredients!$A$2:$A$99, 0)), IFERROR(INDEX(Ingredients!$I$2:$I$99, MATCH(A11, Ingredients!$F$2:$F$99, 0)), 0)), 0), 0)</f>
        <v>0.44500000000000001</v>
      </c>
      <c r="D11" s="4"/>
      <c r="F11" s="7"/>
      <c r="G11" s="32" t="s">
        <v>81</v>
      </c>
      <c r="H11" s="34">
        <f>H9+H10</f>
        <v>109.38392074155654</v>
      </c>
      <c r="I11" s="12"/>
    </row>
    <row r="12" spans="1:9" x14ac:dyDescent="0.25">
      <c r="A12" s="1" t="s">
        <v>31</v>
      </c>
      <c r="B12" s="1">
        <v>1</v>
      </c>
      <c r="C12" s="2">
        <f t="array" ref="C12">IF(A12&lt;&gt;"", IF(B12&lt;&gt;0, B12 * IFERROR(INDEX(Ingredients!$D$2:$D$99, MATCH(A12, Ingredients!$A$2:$A$99, 0)), IFERROR(INDEX(Ingredients!$I$2:$I$99, MATCH(A12, Ingredients!$F$2:$F$99, 0)), 0)), 0), 0)</f>
        <v>1.49</v>
      </c>
      <c r="D12" s="4"/>
      <c r="F12" s="7"/>
      <c r="G12" s="32" t="s">
        <v>82</v>
      </c>
      <c r="H12" s="33">
        <f>H11*H5</f>
        <v>16.40758811123348</v>
      </c>
      <c r="I12" s="12"/>
    </row>
    <row r="13" spans="1:9" x14ac:dyDescent="0.25">
      <c r="A13" s="1" t="s">
        <v>51</v>
      </c>
      <c r="B13" s="1">
        <v>1</v>
      </c>
      <c r="C13" s="2">
        <f t="array" ref="C13">IF(A13&lt;&gt;"", IF(B13&lt;&gt;0, B13 * IFERROR(INDEX(Ingredients!$D$2:$D$99, MATCH(A13, Ingredients!$A$2:$A$99, 0)), IFERROR(INDEX(Ingredients!$I$2:$I$99, MATCH(A13, Ingredients!$F$2:$F$99, 0)), 0)), 0), 0)</f>
        <v>2</v>
      </c>
      <c r="D13" s="4"/>
      <c r="F13" s="7"/>
      <c r="G13" s="15" t="s">
        <v>83</v>
      </c>
      <c r="H13" s="16">
        <f>H11+H12</f>
        <v>125.79150885279002</v>
      </c>
      <c r="I13" s="12"/>
    </row>
    <row r="14" spans="1:9" x14ac:dyDescent="0.25">
      <c r="A14" s="1" t="s">
        <v>68</v>
      </c>
      <c r="B14" s="1">
        <v>1000</v>
      </c>
      <c r="C14" s="2">
        <f t="array" ref="C14">IF(A14&lt;&gt;"", IF(B14&lt;&gt;0, B14 * IFERROR(INDEX(Ingredients!$D$2:$D$99, MATCH(A14, Ingredients!$A$2:$A$99, 0)), IFERROR(INDEX(Ingredients!$I$2:$I$99, MATCH(A14, Ingredients!$F$2:$F$99, 0)), 0)), 0), 0)</f>
        <v>4.8</v>
      </c>
      <c r="D14" s="4"/>
      <c r="F14" s="19"/>
      <c r="G14" s="20"/>
      <c r="H14" s="21"/>
      <c r="I14" s="22"/>
    </row>
    <row r="15" spans="1:9" x14ac:dyDescent="0.25">
      <c r="A15" s="1" t="s">
        <v>67</v>
      </c>
      <c r="B15" s="1">
        <v>1</v>
      </c>
      <c r="C15" s="2">
        <f t="array" ref="C15">IF(A15&lt;&gt;"", IF(B15&lt;&gt;0, B15 * IFERROR(INDEX(Ingredients!$D$2:$D$99, MATCH(A15, Ingredients!$A$2:$A$99, 0)), IFERROR(INDEX(Ingredients!$I$2:$I$99, MATCH(A15, Ingredients!$F$2:$F$99, 0)), 0)), 0), 0)</f>
        <v>10</v>
      </c>
      <c r="D15" s="4"/>
      <c r="E15" s="5"/>
    </row>
    <row r="16" spans="1:9" x14ac:dyDescent="0.25">
      <c r="A16" s="1" t="s">
        <v>69</v>
      </c>
      <c r="B16" s="1">
        <v>1</v>
      </c>
      <c r="C16" s="2">
        <f t="array" ref="C16">IF(A16&lt;&gt;"", IF(B16&lt;&gt;0, B16 * IFERROR(INDEX(Ingredients!$D$2:$D$99, MATCH(A16, Ingredients!$A$2:$A$99, 0)), IFERROR(INDEX(Ingredients!$I$2:$I$99, MATCH(A16, Ingredients!$F$2:$F$99, 0)), 0)), 0), 0)</f>
        <v>10</v>
      </c>
      <c r="D16" s="4"/>
      <c r="E16" s="5"/>
      <c r="F16" s="6"/>
      <c r="G16" s="1"/>
      <c r="H16" s="1"/>
      <c r="I16" s="1"/>
    </row>
    <row r="17" spans="1:9" x14ac:dyDescent="0.25">
      <c r="A17" s="1"/>
      <c r="B17" s="1"/>
      <c r="C17" s="2">
        <f t="array" ref="C17">IF(A17&lt;&gt;"", IF(B17&lt;&gt;0, B17 * IFERROR(INDEX(Ingredients!$D$2:$D$99, MATCH(A17, Ingredients!$A$2:$A$99, 0)), IFERROR(INDEX(Ingredients!$I$2:$I$99, MATCH(A17, Ingredients!$F$2:$F$99, 0)), 0)), 0), 0)</f>
        <v>0</v>
      </c>
      <c r="D17" s="4"/>
      <c r="E17" s="5"/>
      <c r="F17" s="6"/>
      <c r="G17" s="1"/>
      <c r="H17" s="1"/>
      <c r="I17" s="1"/>
    </row>
    <row r="18" spans="1:9" x14ac:dyDescent="0.25">
      <c r="A18" s="1"/>
      <c r="B18" s="1"/>
      <c r="C18" s="2">
        <f t="array" ref="C18">IF(A18&lt;&gt;"", IF(B18&lt;&gt;0, B18 * IFERROR(INDEX(Ingredients!$D$2:$D$99, MATCH(A18, Ingredients!$A$2:$A$99, 0)), IFERROR(INDEX(Ingredients!$I$2:$I$99, MATCH(A18, Ingredients!$F$2:$F$99, 0)), 0)), 0), 0)</f>
        <v>0</v>
      </c>
      <c r="D18" s="4"/>
      <c r="E18" s="5"/>
      <c r="F18" s="6"/>
      <c r="G18" s="1"/>
      <c r="H18" s="1"/>
      <c r="I18" s="1"/>
    </row>
    <row r="19" spans="1:9" x14ac:dyDescent="0.25">
      <c r="A19" s="1"/>
      <c r="B19" s="1"/>
      <c r="C19" s="2">
        <f t="array" ref="C19">IF(A19&lt;&gt;"", IF(B19&lt;&gt;0, B19 * IFERROR(INDEX(Ingredients!$D$2:$D$99, MATCH(A19, Ingredients!$A$2:$A$99, 0)), IFERROR(INDEX(Ingredients!$I$2:$I$99, MATCH(A19, Ingredients!$F$2:$F$99, 0)), 0)), 0), 0)</f>
        <v>0</v>
      </c>
      <c r="D19" s="4"/>
      <c r="E19" s="5"/>
      <c r="F19" s="6"/>
      <c r="G19" s="1"/>
      <c r="H19" s="1"/>
      <c r="I19" s="1"/>
    </row>
    <row r="20" spans="1:9" x14ac:dyDescent="0.25">
      <c r="A20" s="1"/>
      <c r="B20" s="1"/>
      <c r="C20" s="2">
        <f t="array" ref="C20">IF(A20&lt;&gt;"", IF(B20&lt;&gt;0, B20 * IFERROR(INDEX(Ingredients!$D$2:$D$99, MATCH(A20, Ingredients!$A$2:$A$99, 0)), IFERROR(INDEX(Ingredients!$I$2:$I$99, MATCH(A20, Ingredients!$F$2:$F$99, 0)), 0)), 0), 0)</f>
        <v>0</v>
      </c>
      <c r="D20" s="4"/>
      <c r="E20" s="5"/>
      <c r="F20" s="6"/>
      <c r="G20" s="1"/>
      <c r="H20" s="1"/>
      <c r="I20" s="1"/>
    </row>
    <row r="21" spans="1:9" x14ac:dyDescent="0.25">
      <c r="A21" s="1"/>
      <c r="B21" s="1"/>
      <c r="C21" s="2">
        <f t="array" ref="C21">IF(A21&lt;&gt;"", IF(B21&lt;&gt;0, B21 * IFERROR(INDEX(Ingredients!$D$2:$D$99, MATCH(A21, Ingredients!$A$2:$A$99, 0)), IFERROR(INDEX(Ingredients!$I$2:$I$99, MATCH(A21, Ingredients!$F$2:$F$99, 0)), 0)), 0), 0)</f>
        <v>0</v>
      </c>
      <c r="D21" s="4"/>
      <c r="E21" s="5"/>
      <c r="F21" s="6"/>
      <c r="G21" s="1"/>
      <c r="H21" s="1"/>
      <c r="I21" s="1"/>
    </row>
    <row r="22" spans="1:9" x14ac:dyDescent="0.25">
      <c r="A22" s="1"/>
      <c r="B22" s="1"/>
      <c r="C22" s="2">
        <f t="array" ref="C22">IF(A22&lt;&gt;"", IF(B22&lt;&gt;0, B22 * IFERROR(INDEX(Ingredients!$D$2:$D$99, MATCH(A22, Ingredients!$A$2:$A$99, 0)), IFERROR(INDEX(Ingredients!$I$2:$I$99, MATCH(A22, Ingredients!$F$2:$F$99, 0)), 0)), 0), 0)</f>
        <v>0</v>
      </c>
      <c r="D22" s="4"/>
      <c r="E22" s="5"/>
      <c r="F22" s="6"/>
      <c r="G22" s="1"/>
      <c r="H22" s="1"/>
      <c r="I22" s="1"/>
    </row>
    <row r="23" spans="1:9" x14ac:dyDescent="0.25">
      <c r="A23" s="1"/>
      <c r="B23" s="1"/>
      <c r="C23" s="2">
        <f t="array" ref="C23">IF(A23&lt;&gt;"", IF(B23&lt;&gt;0, B23 * IFERROR(INDEX(Ingredients!$D$2:$D$99, MATCH(A23, Ingredients!$A$2:$A$99, 0)), IFERROR(INDEX(Ingredients!$I$2:$I$99, MATCH(A23, Ingredients!$F$2:$F$99, 0)), 0)), 0), 0)</f>
        <v>0</v>
      </c>
      <c r="D23" s="4"/>
      <c r="E23" s="5"/>
      <c r="F23" s="6"/>
      <c r="G23" s="1"/>
      <c r="H23" s="1"/>
      <c r="I23" s="1"/>
    </row>
    <row r="24" spans="1:9" x14ac:dyDescent="0.25">
      <c r="A24" s="1"/>
      <c r="B24" s="1"/>
      <c r="C24" s="2">
        <f t="array" ref="C24">IF(A24&lt;&gt;"", IF(B24&lt;&gt;0, B24 * IFERROR(INDEX(Ingredients!$D$2:$D$99, MATCH(A24, Ingredients!$A$2:$A$99, 0)), IFERROR(INDEX(Ingredients!$I$2:$I$99, MATCH(A24, Ingredients!$F$2:$F$99, 0)), 0)), 0), 0)</f>
        <v>0</v>
      </c>
      <c r="D24" s="4"/>
      <c r="E24" s="5"/>
      <c r="F24" s="6"/>
      <c r="G24" s="1"/>
      <c r="H24" s="1"/>
      <c r="I24" s="1"/>
    </row>
    <row r="25" spans="1:9" x14ac:dyDescent="0.25">
      <c r="A25" s="1"/>
      <c r="B25" s="1"/>
      <c r="C25" s="2">
        <f t="array" ref="C25">IF(A25&lt;&gt;"", IF(B25&lt;&gt;0, B25 * IFERROR(INDEX(Ingredients!$D$2:$D$99, MATCH(A25, Ingredients!$A$2:$A$99, 0)), IFERROR(INDEX(Ingredients!$I$2:$I$99, MATCH(A25, Ingredients!$F$2:$F$99, 0)), 0)), 0), 0)</f>
        <v>0</v>
      </c>
      <c r="D25" s="4"/>
      <c r="E25" s="5"/>
      <c r="F25" s="6"/>
      <c r="G25" s="1"/>
      <c r="H25" s="1"/>
      <c r="I25" s="1"/>
    </row>
    <row r="26" spans="1:9" x14ac:dyDescent="0.25">
      <c r="A26" s="1"/>
      <c r="B26" s="1"/>
      <c r="C26" s="2">
        <f t="array" ref="C26">IF(A26&lt;&gt;"", IF(B26&lt;&gt;0, B26 * IFERROR(INDEX(Ingredients!$D$2:$D$99, MATCH(A26, Ingredients!$A$2:$A$99, 0)), IFERROR(INDEX(Ingredients!$I$2:$I$99, MATCH(A26, Ingredients!$F$2:$F$99, 0)), 0)), 0), 0)</f>
        <v>0</v>
      </c>
      <c r="D26" s="4"/>
      <c r="E26" s="5"/>
      <c r="F26" s="6"/>
      <c r="G26" s="1"/>
      <c r="H26" s="1"/>
      <c r="I26" s="1"/>
    </row>
    <row r="27" spans="1:9" x14ac:dyDescent="0.25">
      <c r="A27" s="1"/>
      <c r="B27" s="1"/>
      <c r="C27" s="2">
        <f t="array" ref="C27">IF(A27&lt;&gt;"", IF(B27&lt;&gt;0, B27 * IFERROR(INDEX(Ingredients!$D$2:$D$99, MATCH(A27, Ingredients!$A$2:$A$99, 0)), IFERROR(INDEX(Ingredients!$I$2:$I$99, MATCH(A27, Ingredients!$F$2:$F$99, 0)), 0)), 0), 0)</f>
        <v>0</v>
      </c>
      <c r="D27" s="4"/>
      <c r="E27" s="5"/>
      <c r="F27" s="6"/>
      <c r="G27" s="1"/>
      <c r="H27" s="1"/>
      <c r="I27" s="1"/>
    </row>
    <row r="28" spans="1:9" x14ac:dyDescent="0.25">
      <c r="A28" s="1"/>
      <c r="B28" s="1"/>
      <c r="C28" s="2">
        <f t="array" ref="C28">IF(A28&lt;&gt;"", IF(B28&lt;&gt;0, B28 * IFERROR(INDEX(Ingredients!$D$2:$D$99, MATCH(A28, Ingredients!$A$2:$A$99, 0)), IFERROR(INDEX(Ingredients!$I$2:$I$99, MATCH(A28, Ingredients!$F$2:$F$99, 0)), 0)), 0), 0)</f>
        <v>0</v>
      </c>
      <c r="D28" s="4"/>
      <c r="E28" s="5"/>
      <c r="F28" s="6"/>
      <c r="G28" s="1"/>
      <c r="H28" s="1"/>
      <c r="I28" s="1"/>
    </row>
    <row r="29" spans="1:9" x14ac:dyDescent="0.25">
      <c r="A29" s="1"/>
      <c r="B29" s="1"/>
      <c r="C29" s="2">
        <f t="array" ref="C29">IF(A29&lt;&gt;"", IF(B29&lt;&gt;0, B29 * IFERROR(INDEX(Ingredients!$D$2:$D$99, MATCH(A29, Ingredients!$A$2:$A$99, 0)), IFERROR(INDEX(Ingredients!$I$2:$I$99, MATCH(A29, Ingredients!$F$2:$F$99, 0)), 0)), 0), 0)</f>
        <v>0</v>
      </c>
      <c r="D29" s="4"/>
      <c r="E29" s="5"/>
      <c r="F29" s="6"/>
      <c r="G29" s="1"/>
      <c r="H29" s="1"/>
      <c r="I29" s="1"/>
    </row>
    <row r="30" spans="1:9" x14ac:dyDescent="0.25">
      <c r="A30" s="1"/>
      <c r="B30" s="1"/>
      <c r="C30" s="2">
        <f t="array" ref="C30">IF(A30&lt;&gt;"", IF(B30&lt;&gt;0, B30 * IFERROR(INDEX(Ingredients!$D$2:$D$99, MATCH(A30, Ingredients!$A$2:$A$99, 0)), IFERROR(INDEX(Ingredients!$I$2:$I$99, MATCH(A30, Ingredients!$F$2:$F$99, 0)), 0)), 0), 0)</f>
        <v>0</v>
      </c>
      <c r="D30" s="4"/>
      <c r="E30" s="5"/>
      <c r="F30" s="6"/>
      <c r="G30" s="1"/>
      <c r="H30" s="1"/>
      <c r="I30" s="1"/>
    </row>
    <row r="31" spans="1:9" x14ac:dyDescent="0.25">
      <c r="A31" s="1"/>
      <c r="B31" s="1"/>
      <c r="C31" s="2">
        <f t="array" ref="C31">IF(A31&lt;&gt;"", IF(B31&lt;&gt;0, B31 * IFERROR(INDEX(Ingredients!$D$2:$D$99, MATCH(A31, Ingredients!$A$2:$A$99, 0)), IFERROR(INDEX(Ingredients!$I$2:$I$99, MATCH(A31, Ingredients!$F$2:$F$99, 0)), 0)), 0), 0)</f>
        <v>0</v>
      </c>
      <c r="D31" s="4"/>
      <c r="E31" s="5"/>
      <c r="F31" s="6"/>
      <c r="G31" s="1"/>
      <c r="H31" s="1"/>
      <c r="I31" s="1"/>
    </row>
    <row r="32" spans="1:9" x14ac:dyDescent="0.25">
      <c r="A32" s="1"/>
      <c r="B32" s="1"/>
      <c r="C32" s="2">
        <f t="array" ref="C32">IF(A32&lt;&gt;"", IF(B32&lt;&gt;0, B32 * IFERROR(INDEX(Ingredients!$D$2:$D$99, MATCH(A32, Ingredients!$A$2:$A$99, 0)), IFERROR(INDEX(Ingredients!$I$2:$I$99, MATCH(A32, Ingredients!$F$2:$F$99, 0)), 0)), 0), 0)</f>
        <v>0</v>
      </c>
      <c r="D32" s="4"/>
      <c r="E32" s="5"/>
      <c r="F32" s="6"/>
      <c r="G32" s="1"/>
      <c r="H32" s="1"/>
      <c r="I32" s="1"/>
    </row>
    <row r="33" spans="1:9" x14ac:dyDescent="0.25">
      <c r="A33" s="1"/>
      <c r="B33" s="1"/>
      <c r="C33" s="2">
        <f t="array" ref="C33">IF(A33&lt;&gt;"", IF(B33&lt;&gt;0, B33 * IFERROR(INDEX(Ingredients!$D$2:$D$99, MATCH(A33, Ingredients!$A$2:$A$99, 0)), IFERROR(INDEX(Ingredients!$I$2:$I$99, MATCH(A33, Ingredients!$F$2:$F$99, 0)), 0)), 0), 0)</f>
        <v>0</v>
      </c>
      <c r="D33" s="4"/>
      <c r="E33" s="5"/>
      <c r="F33" s="6"/>
      <c r="G33" s="1"/>
      <c r="H33" s="1"/>
      <c r="I33" s="1"/>
    </row>
    <row r="34" spans="1:9" x14ac:dyDescent="0.25">
      <c r="A34" s="1"/>
      <c r="B34" s="1"/>
      <c r="C34" s="2">
        <f t="array" ref="C34">IF(A34&lt;&gt;"", IF(B34&lt;&gt;0, B34 * IFERROR(INDEX(Ingredients!$D$2:$D$99, MATCH(A34, Ingredients!$A$2:$A$99, 0)), IFERROR(INDEX(Ingredients!$I$2:$I$99, MATCH(A34, Ingredients!$F$2:$F$99, 0)), 0)), 0), 0)</f>
        <v>0</v>
      </c>
      <c r="D34" s="4"/>
      <c r="E34" s="5"/>
      <c r="F34" s="6"/>
      <c r="G34" s="1"/>
      <c r="H34" s="1"/>
      <c r="I34" s="1"/>
    </row>
    <row r="35" spans="1:9" x14ac:dyDescent="0.25">
      <c r="A35" s="1"/>
      <c r="B35" s="1"/>
      <c r="C35" s="2">
        <f t="array" ref="C35">IF(A35&lt;&gt;"", IF(B35&lt;&gt;0, B35 * IFERROR(INDEX(Ingredients!$D$2:$D$99, MATCH(A35, Ingredients!$A$2:$A$99, 0)), IFERROR(INDEX(Ingredients!$I$2:$I$99, MATCH(A35, Ingredients!$F$2:$F$99, 0)), 0)), 0), 0)</f>
        <v>0</v>
      </c>
      <c r="D35" s="4"/>
      <c r="E35" s="5"/>
      <c r="F35" s="6"/>
      <c r="G35" s="1"/>
      <c r="H35" s="1"/>
      <c r="I35" s="1"/>
    </row>
    <row r="36" spans="1:9" x14ac:dyDescent="0.25">
      <c r="A36" s="1"/>
      <c r="B36" s="1"/>
      <c r="C36" s="2">
        <f t="array" ref="C36">IF(A36&lt;&gt;"", IF(B36&lt;&gt;0, B36 * IFERROR(INDEX(Ingredients!$D$2:$D$99, MATCH(A36, Ingredients!$A$2:$A$99, 0)), IFERROR(INDEX(Ingredients!$I$2:$I$99, MATCH(A36, Ingredients!$F$2:$F$99, 0)), 0)), 0), 0)</f>
        <v>0</v>
      </c>
      <c r="D36" s="4"/>
      <c r="E36" s="5"/>
      <c r="F36" s="6"/>
      <c r="G36" s="1"/>
      <c r="H36" s="1"/>
      <c r="I36" s="1"/>
    </row>
    <row r="37" spans="1:9" x14ac:dyDescent="0.25">
      <c r="A37" s="1"/>
      <c r="B37" s="1"/>
      <c r="C37" s="2">
        <f t="array" ref="C37">IF(A37&lt;&gt;"", IF(B37&lt;&gt;0, B37 * IFERROR(INDEX(Ingredients!$D$2:$D$99, MATCH(A37, Ingredients!$A$2:$A$99, 0)), IFERROR(INDEX(Ingredients!$I$2:$I$99, MATCH(A37, Ingredients!$F$2:$F$99, 0)), 0)), 0), 0)</f>
        <v>0</v>
      </c>
      <c r="D37" s="4"/>
      <c r="E37" s="5"/>
      <c r="F37" s="6"/>
      <c r="G37" s="1"/>
      <c r="H37" s="1"/>
      <c r="I37" s="1"/>
    </row>
    <row r="38" spans="1:9" x14ac:dyDescent="0.25">
      <c r="A38" s="1"/>
      <c r="B38" s="1"/>
      <c r="C38" s="2">
        <f t="array" ref="C38">IF(A38&lt;&gt;"", IF(B38&lt;&gt;0, B38 * IFERROR(INDEX(Ingredients!$D$2:$D$99, MATCH(A38, Ingredients!$A$2:$A$99, 0)), IFERROR(INDEX(Ingredients!$I$2:$I$99, MATCH(A38, Ingredients!$F$2:$F$99, 0)), 0)), 0), 0)</f>
        <v>0</v>
      </c>
      <c r="D38" s="4"/>
      <c r="E38" s="5"/>
      <c r="F38" s="6"/>
      <c r="G38" s="1"/>
      <c r="H38" s="1"/>
      <c r="I38" s="1"/>
    </row>
    <row r="39" spans="1:9" x14ac:dyDescent="0.25">
      <c r="A39" s="1"/>
      <c r="B39" s="1"/>
      <c r="C39" s="2">
        <f t="array" ref="C39">IF(A39&lt;&gt;"", IF(B39&lt;&gt;0, B39 * IFERROR(INDEX(Ingredients!$D$2:$D$99, MATCH(A39, Ingredients!$A$2:$A$99, 0)), IFERROR(INDEX(Ingredients!$I$2:$I$99, MATCH(A39, Ingredients!$F$2:$F$99, 0)), 0)), 0), 0)</f>
        <v>0</v>
      </c>
      <c r="D39" s="4"/>
      <c r="E39" s="5"/>
      <c r="F39" s="6"/>
      <c r="G39" s="1"/>
      <c r="H39" s="1"/>
      <c r="I39" s="1"/>
    </row>
    <row r="40" spans="1:9" x14ac:dyDescent="0.25">
      <c r="A40" s="1"/>
      <c r="B40" s="1"/>
      <c r="C40" s="2">
        <f t="array" ref="C40">IF(A40&lt;&gt;"", IF(B40&lt;&gt;0, B40 * IFERROR(INDEX(Ingredients!$D$2:$D$99, MATCH(A40, Ingredients!$A$2:$A$99, 0)), IFERROR(INDEX(Ingredients!$I$2:$I$99, MATCH(A40, Ingredients!$F$2:$F$99, 0)), 0)), 0), 0)</f>
        <v>0</v>
      </c>
      <c r="D40" s="4"/>
      <c r="E40" s="5"/>
      <c r="F40" s="6"/>
      <c r="G40" s="1"/>
      <c r="H40" s="1"/>
      <c r="I40" s="1"/>
    </row>
    <row r="41" spans="1:9" x14ac:dyDescent="0.25">
      <c r="A41" s="1"/>
      <c r="B41" s="1"/>
      <c r="C41" s="2">
        <f t="array" ref="C41">IF(A41&lt;&gt;"", IF(B41&lt;&gt;0, B41 * IFERROR(INDEX(Ingredients!$D$2:$D$99, MATCH(A41, Ingredients!$A$2:$A$99, 0)), IFERROR(INDEX(Ingredients!$I$2:$I$99, MATCH(A41, Ingredients!$F$2:$F$99, 0)), 0)), 0), 0)</f>
        <v>0</v>
      </c>
      <c r="D41" s="4"/>
      <c r="E41" s="5"/>
      <c r="F41" s="6"/>
      <c r="G41" s="1"/>
      <c r="H41" s="1"/>
      <c r="I41" s="1"/>
    </row>
    <row r="42" spans="1:9" x14ac:dyDescent="0.25">
      <c r="A42" s="1"/>
      <c r="B42" s="1"/>
      <c r="C42" s="2">
        <f t="array" ref="C42">IF(A42&lt;&gt;"", IF(B42&lt;&gt;0, B42 * IFERROR(INDEX(Ingredients!$D$2:$D$99, MATCH(A42, Ingredients!$A$2:$A$99, 0)), IFERROR(INDEX(Ingredients!$I$2:$I$99, MATCH(A42, Ingredients!$F$2:$F$99, 0)), 0)), 0), 0)</f>
        <v>0</v>
      </c>
      <c r="D42" s="4"/>
      <c r="E42" s="5"/>
      <c r="F42" s="6"/>
      <c r="G42" s="1"/>
      <c r="H42" s="1"/>
      <c r="I42" s="1"/>
    </row>
    <row r="43" spans="1:9" x14ac:dyDescent="0.25">
      <c r="A43" s="1"/>
      <c r="B43" s="1"/>
      <c r="C43" s="2">
        <f t="array" ref="C43">IF(A43&lt;&gt;"", IF(B43&lt;&gt;0, B43 * IFERROR(INDEX(Ingredients!$D$2:$D$99, MATCH(A43, Ingredients!$A$2:$A$99, 0)), IFERROR(INDEX(Ingredients!$I$2:$I$99, MATCH(A43, Ingredients!$F$2:$F$99, 0)), 0)), 0), 0)</f>
        <v>0</v>
      </c>
      <c r="D43" s="4"/>
      <c r="E43" s="5"/>
      <c r="F43" s="6"/>
      <c r="G43" s="1"/>
      <c r="H43" s="1"/>
      <c r="I43" s="1"/>
    </row>
    <row r="44" spans="1:9" x14ac:dyDescent="0.25">
      <c r="A44" s="1"/>
      <c r="B44" s="1"/>
      <c r="C44" s="2">
        <f t="array" ref="C44">IF(A44&lt;&gt;"", IF(B44&lt;&gt;0, B44 * IFERROR(INDEX(Ingredients!$D$2:$D$99, MATCH(A44, Ingredients!$A$2:$A$99, 0)), IFERROR(INDEX(Ingredients!$I$2:$I$99, MATCH(A44, Ingredients!$F$2:$F$99, 0)), 0)), 0), 0)</f>
        <v>0</v>
      </c>
      <c r="D44" s="4"/>
      <c r="E44" s="5"/>
      <c r="F44" s="6"/>
      <c r="G44" s="1"/>
      <c r="H44" s="1"/>
      <c r="I44" s="1"/>
    </row>
    <row r="45" spans="1:9" x14ac:dyDescent="0.25">
      <c r="A45" s="1"/>
      <c r="B45" s="1"/>
      <c r="C45" s="2">
        <f t="array" ref="C45">IF(A45&lt;&gt;"", IF(B45&lt;&gt;0, B45 * IFERROR(INDEX(Ingredients!$D$2:$D$99, MATCH(A45, Ingredients!$A$2:$A$99, 0)), IFERROR(INDEX(Ingredients!$I$2:$I$99, MATCH(A45, Ingredients!$F$2:$F$99, 0)), 0)), 0), 0)</f>
        <v>0</v>
      </c>
      <c r="D45" s="4"/>
      <c r="E45" s="5"/>
      <c r="F45" s="6"/>
      <c r="G45" s="1"/>
      <c r="H45" s="1"/>
      <c r="I45" s="1"/>
    </row>
    <row r="46" spans="1:9" x14ac:dyDescent="0.25">
      <c r="A46" s="1"/>
      <c r="B46" s="1"/>
      <c r="C46" s="2">
        <f t="array" ref="C46">IF(A46&lt;&gt;"", IF(B46&lt;&gt;0, B46 * IFERROR(INDEX(Ingredients!$D$2:$D$99, MATCH(A46, Ingredients!$A$2:$A$99, 0)), IFERROR(INDEX(Ingredients!$I$2:$I$99, MATCH(A46, Ingredients!$F$2:$F$99, 0)), 0)), 0), 0)</f>
        <v>0</v>
      </c>
      <c r="D46" s="4"/>
      <c r="E46" s="5"/>
      <c r="F46" s="6"/>
      <c r="G46" s="1"/>
      <c r="H46" s="1"/>
      <c r="I46" s="1"/>
    </row>
    <row r="47" spans="1:9" x14ac:dyDescent="0.25">
      <c r="A47" s="1"/>
      <c r="B47" s="1"/>
      <c r="C47" s="2">
        <f t="array" ref="C47">IF(A47&lt;&gt;"", IF(B47&lt;&gt;0, B47 * IFERROR(INDEX(Ingredients!$D$2:$D$99, MATCH(A47, Ingredients!$A$2:$A$99, 0)), IFERROR(INDEX(Ingredients!$I$2:$I$99, MATCH(A47, Ingredients!$F$2:$F$99, 0)), 0)), 0), 0)</f>
        <v>0</v>
      </c>
      <c r="D47" s="4"/>
      <c r="E47" s="5"/>
      <c r="F47" s="6"/>
      <c r="G47" s="1"/>
      <c r="H47" s="1"/>
      <c r="I47" s="1"/>
    </row>
    <row r="48" spans="1:9" x14ac:dyDescent="0.25">
      <c r="A48" s="1"/>
      <c r="B48" s="1"/>
      <c r="C48" s="2">
        <f t="array" ref="C48">IF(A48&lt;&gt;"", IF(B48&lt;&gt;0, B48 * IFERROR(INDEX(Ingredients!$D$2:$D$99, MATCH(A48, Ingredients!$A$2:$A$99, 0)), IFERROR(INDEX(Ingredients!$I$2:$I$99, MATCH(A48, Ingredients!$F$2:$F$99, 0)), 0)), 0), 0)</f>
        <v>0</v>
      </c>
      <c r="D48" s="4"/>
      <c r="E48" s="5"/>
      <c r="F48" s="6"/>
      <c r="G48" s="1"/>
      <c r="H48" s="1"/>
      <c r="I48" s="1"/>
    </row>
    <row r="49" spans="1:9" x14ac:dyDescent="0.25">
      <c r="A49" s="1"/>
      <c r="B49" s="1"/>
      <c r="C49" s="2">
        <f t="array" ref="C49">IF(A49&lt;&gt;"", IF(B49&lt;&gt;0, B49 * IFERROR(INDEX(Ingredients!$D$2:$D$99, MATCH(A49, Ingredients!$A$2:$A$99, 0)), IFERROR(INDEX(Ingredients!$I$2:$I$99, MATCH(A49, Ingredients!$F$2:$F$99, 0)), 0)), 0), 0)</f>
        <v>0</v>
      </c>
      <c r="D49" s="4"/>
      <c r="E49" s="5"/>
      <c r="F49" s="6"/>
      <c r="G49" s="1"/>
      <c r="H49" s="1"/>
      <c r="I49" s="1"/>
    </row>
    <row r="50" spans="1:9" x14ac:dyDescent="0.25">
      <c r="A50" s="1"/>
      <c r="B50" s="1"/>
      <c r="C50" s="2">
        <f t="array" ref="C50">IF(A50&lt;&gt;"", IF(B50&lt;&gt;0, B50 * IFERROR(INDEX(Ingredients!$D$2:$D$99, MATCH(A50, Ingredients!$A$2:$A$99, 0)), IFERROR(INDEX(Ingredients!$I$2:$I$99, MATCH(A50, Ingredients!$F$2:$F$99, 0)), 0)), 0), 0)</f>
        <v>0</v>
      </c>
      <c r="D50" s="4"/>
      <c r="E50" s="5"/>
      <c r="F50" s="6"/>
      <c r="G50" s="1"/>
      <c r="H50" s="1"/>
      <c r="I50" s="1"/>
    </row>
    <row r="51" spans="1:9" x14ac:dyDescent="0.25">
      <c r="A51" s="1"/>
      <c r="B51" s="1"/>
      <c r="C51" s="2">
        <f t="array" ref="C51">IF(A51&lt;&gt;"", IF(B51&lt;&gt;0, B51 * IFERROR(INDEX(Ingredients!$D$2:$D$99, MATCH(A51, Ingredients!$A$2:$A$99, 0)), IFERROR(INDEX(Ingredients!$I$2:$I$99, MATCH(A51, Ingredients!$F$2:$F$99, 0)), 0)), 0), 0)</f>
        <v>0</v>
      </c>
      <c r="D51" s="4"/>
      <c r="E51" s="5"/>
      <c r="F51" s="6"/>
      <c r="G51" s="1"/>
      <c r="H51" s="1"/>
      <c r="I51" s="1"/>
    </row>
    <row r="52" spans="1:9" x14ac:dyDescent="0.25">
      <c r="A52" s="1"/>
      <c r="B52" s="1"/>
      <c r="C52" s="2">
        <f t="array" ref="C52">IF(A52&lt;&gt;"", IF(B52&lt;&gt;0, B52 * IFERROR(INDEX(Ingredients!$D$2:$D$99, MATCH(A52, Ingredients!$A$2:$A$99, 0)), IFERROR(INDEX(Ingredients!$I$2:$I$99, MATCH(A52, Ingredients!$F$2:$F$99, 0)), 0)), 0), 0)</f>
        <v>0</v>
      </c>
      <c r="D52" s="4"/>
      <c r="E52" s="5"/>
      <c r="F52" s="6"/>
      <c r="G52" s="1"/>
      <c r="H52" s="1"/>
      <c r="I52" s="1"/>
    </row>
    <row r="53" spans="1:9" x14ac:dyDescent="0.25">
      <c r="A53" s="1"/>
      <c r="B53" s="1"/>
      <c r="C53" s="2">
        <f t="array" ref="C53">IF(A53&lt;&gt;"", IF(B53&lt;&gt;0, B53 * IFERROR(INDEX(Ingredients!$D$2:$D$99, MATCH(A53, Ingredients!$A$2:$A$99, 0)), IFERROR(INDEX(Ingredients!$I$2:$I$99, MATCH(A53, Ingredients!$F$2:$F$99, 0)), 0)), 0), 0)</f>
        <v>0</v>
      </c>
      <c r="D53" s="4"/>
      <c r="E53" s="5"/>
      <c r="F53" s="6"/>
      <c r="G53" s="1"/>
      <c r="H53" s="1"/>
      <c r="I53" s="1"/>
    </row>
    <row r="54" spans="1:9" x14ac:dyDescent="0.25">
      <c r="A54" s="1"/>
      <c r="B54" s="1"/>
      <c r="C54" s="2">
        <f t="array" ref="C54">IF(A54&lt;&gt;"", IF(B54&lt;&gt;0, B54 * IFERROR(INDEX(Ingredients!$D$2:$D$99, MATCH(A54, Ingredients!$A$2:$A$99, 0)), IFERROR(INDEX(Ingredients!$I$2:$I$99, MATCH(A54, Ingredients!$F$2:$F$99, 0)), 0)), 0), 0)</f>
        <v>0</v>
      </c>
      <c r="D54" s="4"/>
      <c r="E54" s="5"/>
      <c r="F54" s="6"/>
      <c r="G54" s="1"/>
      <c r="H54" s="1"/>
      <c r="I54" s="1"/>
    </row>
    <row r="55" spans="1:9" x14ac:dyDescent="0.25">
      <c r="A55" s="1"/>
      <c r="B55" s="1"/>
      <c r="C55" s="2">
        <f t="array" ref="C55">IF(A55&lt;&gt;"", IF(B55&lt;&gt;0, B55 * IFERROR(INDEX(Ingredients!$D$2:$D$99, MATCH(A55, Ingredients!$A$2:$A$99, 0)), IFERROR(INDEX(Ingredients!$I$2:$I$99, MATCH(A55, Ingredients!$F$2:$F$99, 0)), 0)), 0), 0)</f>
        <v>0</v>
      </c>
      <c r="D55" s="4"/>
      <c r="E55" s="5"/>
      <c r="F55" s="6"/>
      <c r="G55" s="1"/>
      <c r="H55" s="1"/>
      <c r="I55" s="1"/>
    </row>
    <row r="56" spans="1:9" x14ac:dyDescent="0.25">
      <c r="A56" s="1"/>
      <c r="B56" s="1"/>
      <c r="C56" s="2">
        <f t="array" ref="C56">IF(A56&lt;&gt;"", IF(B56&lt;&gt;0, B56 * IFERROR(INDEX(Ingredients!$D$2:$D$99, MATCH(A56, Ingredients!$A$2:$A$99, 0)), IFERROR(INDEX(Ingredients!$I$2:$I$99, MATCH(A56, Ingredients!$F$2:$F$99, 0)), 0)), 0), 0)</f>
        <v>0</v>
      </c>
      <c r="D56" s="4"/>
      <c r="E56" s="5"/>
      <c r="F56" s="6"/>
      <c r="G56" s="1"/>
      <c r="H56" s="1"/>
      <c r="I56" s="1"/>
    </row>
    <row r="57" spans="1:9" x14ac:dyDescent="0.25">
      <c r="A57" s="1"/>
      <c r="B57" s="1"/>
      <c r="C57" s="2">
        <f t="array" ref="C57">IF(A57&lt;&gt;"", IF(B57&lt;&gt;0, B57 * IFERROR(INDEX(Ingredients!$D$2:$D$99, MATCH(A57, Ingredients!$A$2:$A$99, 0)), IFERROR(INDEX(Ingredients!$I$2:$I$99, MATCH(A57, Ingredients!$F$2:$F$99, 0)), 0)), 0), 0)</f>
        <v>0</v>
      </c>
      <c r="D57" s="4"/>
      <c r="E57" s="5"/>
      <c r="F57" s="6"/>
      <c r="G57" s="1"/>
      <c r="H57" s="1"/>
      <c r="I57" s="1"/>
    </row>
    <row r="58" spans="1:9" x14ac:dyDescent="0.25">
      <c r="A58" s="1"/>
      <c r="B58" s="1"/>
      <c r="C58" s="2">
        <f t="array" ref="C58">IF(A58&lt;&gt;"", IF(B58&lt;&gt;0, B58 * IFERROR(INDEX(Ingredients!$D$2:$D$99, MATCH(A58, Ingredients!$A$2:$A$99, 0)), IFERROR(INDEX(Ingredients!$I$2:$I$99, MATCH(A58, Ingredients!$F$2:$F$99, 0)), 0)), 0), 0)</f>
        <v>0</v>
      </c>
      <c r="D58" s="4"/>
      <c r="E58" s="5"/>
      <c r="F58" s="6"/>
      <c r="G58" s="1"/>
      <c r="H58" s="1"/>
      <c r="I58" s="1"/>
    </row>
    <row r="59" spans="1:9" x14ac:dyDescent="0.25">
      <c r="A59" s="1"/>
      <c r="B59" s="1"/>
      <c r="C59" s="2">
        <f t="array" ref="C59">IF(A59&lt;&gt;"", IF(B59&lt;&gt;0, B59 * IFERROR(INDEX(Ingredients!$D$2:$D$99, MATCH(A59, Ingredients!$A$2:$A$99, 0)), IFERROR(INDEX(Ingredients!$I$2:$I$99, MATCH(A59, Ingredients!$F$2:$F$99, 0)), 0)), 0), 0)</f>
        <v>0</v>
      </c>
      <c r="D59" s="4"/>
      <c r="E59" s="5"/>
      <c r="F59" s="6"/>
      <c r="G59" s="1"/>
      <c r="H59" s="1"/>
      <c r="I59" s="1"/>
    </row>
    <row r="60" spans="1:9" x14ac:dyDescent="0.25">
      <c r="A60" s="1"/>
      <c r="B60" s="1"/>
      <c r="C60" s="2">
        <f t="array" ref="C60">IF(A60&lt;&gt;"", IF(B60&lt;&gt;0, B60 * IFERROR(INDEX(Ingredients!$D$2:$D$99, MATCH(A60, Ingredients!$A$2:$A$99, 0)), IFERROR(INDEX(Ingredients!$I$2:$I$99, MATCH(A60, Ingredients!$F$2:$F$99, 0)), 0)), 0), 0)</f>
        <v>0</v>
      </c>
      <c r="D60" s="4"/>
      <c r="E60" s="5"/>
      <c r="F60" s="6"/>
      <c r="G60" s="1"/>
      <c r="H60" s="1"/>
      <c r="I60" s="1"/>
    </row>
    <row r="61" spans="1:9" x14ac:dyDescent="0.25">
      <c r="A61" s="1"/>
      <c r="B61" s="1"/>
      <c r="C61" s="2">
        <f t="array" ref="C61">IF(A61&lt;&gt;"", IF(B61&lt;&gt;0, B61 * IFERROR(INDEX(Ingredients!$D$2:$D$99, MATCH(A61, Ingredients!$A$2:$A$99, 0)), IFERROR(INDEX(Ingredients!$I$2:$I$99, MATCH(A61, Ingredients!$F$2:$F$99, 0)), 0)), 0), 0)</f>
        <v>0</v>
      </c>
      <c r="D61" s="4"/>
      <c r="E61" s="5"/>
      <c r="F61" s="6"/>
      <c r="G61" s="1"/>
      <c r="H61" s="1"/>
      <c r="I61" s="1"/>
    </row>
    <row r="62" spans="1:9" x14ac:dyDescent="0.25">
      <c r="A62" s="1"/>
      <c r="B62" s="1"/>
      <c r="C62" s="2">
        <f t="array" ref="C62">IF(A62&lt;&gt;"", IF(B62&lt;&gt;0, B62 * IFERROR(INDEX(Ingredients!$D$2:$D$99, MATCH(A62, Ingredients!$A$2:$A$99, 0)), IFERROR(INDEX(Ingredients!$I$2:$I$99, MATCH(A62, Ingredients!$F$2:$F$99, 0)), 0)), 0), 0)</f>
        <v>0</v>
      </c>
      <c r="D62" s="4"/>
      <c r="E62" s="5"/>
      <c r="F62" s="6"/>
      <c r="G62" s="1"/>
      <c r="H62" s="1"/>
      <c r="I62" s="1"/>
    </row>
    <row r="63" spans="1:9" x14ac:dyDescent="0.25">
      <c r="A63" s="1"/>
      <c r="B63" s="1"/>
      <c r="C63" s="2">
        <f t="array" ref="C63">IF(A63&lt;&gt;"", IF(B63&lt;&gt;0, B63 * IFERROR(INDEX(Ingredients!$D$2:$D$99, MATCH(A63, Ingredients!$A$2:$A$99, 0)), IFERROR(INDEX(Ingredients!$I$2:$I$99, MATCH(A63, Ingredients!$F$2:$F$99, 0)), 0)), 0), 0)</f>
        <v>0</v>
      </c>
      <c r="D63" s="4"/>
      <c r="E63" s="5"/>
      <c r="F63" s="6"/>
      <c r="G63" s="1"/>
      <c r="H63" s="1"/>
      <c r="I63" s="1"/>
    </row>
    <row r="64" spans="1:9" x14ac:dyDescent="0.25">
      <c r="A64" s="1"/>
      <c r="B64" s="1"/>
      <c r="C64" s="2">
        <f t="array" ref="C64">IF(A64&lt;&gt;"", IF(B64&lt;&gt;0, B64 * IFERROR(INDEX(Ingredients!$D$2:$D$99, MATCH(A64, Ingredients!$A$2:$A$99, 0)), IFERROR(INDEX(Ingredients!$I$2:$I$99, MATCH(A64, Ingredients!$F$2:$F$99, 0)), 0)), 0), 0)</f>
        <v>0</v>
      </c>
      <c r="D64" s="4"/>
      <c r="E64" s="5"/>
      <c r="F64" s="6"/>
      <c r="G64" s="1"/>
      <c r="H64" s="1"/>
      <c r="I64" s="1"/>
    </row>
    <row r="65" spans="1:9" x14ac:dyDescent="0.25">
      <c r="A65" s="1"/>
      <c r="B65" s="1"/>
      <c r="C65" s="2">
        <f t="array" ref="C65">IF(A65&lt;&gt;"", IF(B65&lt;&gt;0, B65 * IFERROR(INDEX(Ingredients!$D$2:$D$99, MATCH(A65, Ingredients!$A$2:$A$99, 0)), IFERROR(INDEX(Ingredients!$I$2:$I$99, MATCH(A65, Ingredients!$F$2:$F$99, 0)), 0)), 0), 0)</f>
        <v>0</v>
      </c>
      <c r="D65" s="4"/>
      <c r="E65" s="5"/>
      <c r="F65" s="6"/>
      <c r="G65" s="1"/>
      <c r="H65" s="1"/>
      <c r="I65" s="1"/>
    </row>
    <row r="66" spans="1:9" x14ac:dyDescent="0.25">
      <c r="A66" s="1"/>
      <c r="B66" s="1"/>
      <c r="C66" s="2">
        <f t="array" ref="C66">IF(A66&lt;&gt;"", IF(B66&lt;&gt;0, B66 * IFERROR(INDEX(Ingredients!$D$2:$D$99, MATCH(A66, Ingredients!$A$2:$A$99, 0)), IFERROR(INDEX(Ingredients!$I$2:$I$99, MATCH(A66, Ingredients!$F$2:$F$99, 0)), 0)), 0), 0)</f>
        <v>0</v>
      </c>
      <c r="D66" s="4"/>
      <c r="E66" s="5"/>
      <c r="F66" s="6"/>
      <c r="G66" s="1"/>
      <c r="H66" s="1"/>
      <c r="I66" s="1"/>
    </row>
    <row r="67" spans="1:9" x14ac:dyDescent="0.25">
      <c r="A67" s="1"/>
      <c r="B67" s="1"/>
      <c r="C67" s="2">
        <f t="array" ref="C67">IF(A67&lt;&gt;"", IF(B67&lt;&gt;0, B67 * IFERROR(INDEX(Ingredients!$D$2:$D$99, MATCH(A67, Ingredients!$A$2:$A$99, 0)), IFERROR(INDEX(Ingredients!$I$2:$I$99, MATCH(A67, Ingredients!$F$2:$F$99, 0)), 0)), 0), 0)</f>
        <v>0</v>
      </c>
      <c r="D67" s="4"/>
      <c r="E67" s="5"/>
      <c r="F67" s="6"/>
      <c r="G67" s="1"/>
      <c r="H67" s="1"/>
      <c r="I67" s="1"/>
    </row>
    <row r="68" spans="1:9" x14ac:dyDescent="0.25">
      <c r="A68" s="1"/>
      <c r="B68" s="1"/>
      <c r="C68" s="2">
        <f t="array" ref="C68">IF(A68&lt;&gt;"", IF(B68&lt;&gt;0, B68 * IFERROR(INDEX(Ingredients!$D$2:$D$99, MATCH(A68, Ingredients!$A$2:$A$99, 0)), IFERROR(INDEX(Ingredients!$I$2:$I$99, MATCH(A68, Ingredients!$F$2:$F$99, 0)), 0)), 0), 0)</f>
        <v>0</v>
      </c>
      <c r="D68" s="4"/>
      <c r="E68" s="5"/>
      <c r="F68" s="6"/>
      <c r="G68" s="1"/>
      <c r="H68" s="1"/>
      <c r="I68" s="1"/>
    </row>
    <row r="69" spans="1:9" x14ac:dyDescent="0.25">
      <c r="A69" s="1"/>
      <c r="B69" s="1"/>
      <c r="C69" s="2">
        <f t="array" ref="C69">IF(A69&lt;&gt;"", IF(B69&lt;&gt;0, B69 * IFERROR(INDEX(Ingredients!$D$2:$D$99, MATCH(A69, Ingredients!$A$2:$A$99, 0)), IFERROR(INDEX(Ingredients!$I$2:$I$99, MATCH(A69, Ingredients!$F$2:$F$99, 0)), 0)), 0), 0)</f>
        <v>0</v>
      </c>
      <c r="D69" s="4"/>
      <c r="E69" s="5"/>
      <c r="F69" s="6"/>
      <c r="G69" s="1"/>
      <c r="H69" s="1"/>
      <c r="I69" s="1"/>
    </row>
    <row r="70" spans="1:9" x14ac:dyDescent="0.25">
      <c r="A70" s="1"/>
      <c r="B70" s="1"/>
      <c r="C70" s="2">
        <f t="array" ref="C70">IF(A70&lt;&gt;"", IF(B70&lt;&gt;0, B70 * IFERROR(INDEX(Ingredients!$D$2:$D$99, MATCH(A70, Ingredients!$A$2:$A$99, 0)), IFERROR(INDEX(Ingredients!$I$2:$I$99, MATCH(A70, Ingredients!$F$2:$F$99, 0)), 0)), 0), 0)</f>
        <v>0</v>
      </c>
      <c r="D70" s="4"/>
      <c r="E70" s="5"/>
      <c r="F70" s="6"/>
      <c r="G70" s="1"/>
      <c r="H70" s="1"/>
      <c r="I70" s="1"/>
    </row>
    <row r="71" spans="1:9" x14ac:dyDescent="0.25">
      <c r="A71" s="1"/>
      <c r="B71" s="1"/>
      <c r="C71" s="2">
        <f t="array" ref="C71">IF(A71&lt;&gt;"", IF(B71&lt;&gt;0, B71 * IFERROR(INDEX(Ingredients!$D$2:$D$99, MATCH(A71, Ingredients!$A$2:$A$99, 0)), IFERROR(INDEX(Ingredients!$I$2:$I$99, MATCH(A71, Ingredients!$F$2:$F$99, 0)), 0)), 0), 0)</f>
        <v>0</v>
      </c>
      <c r="D71" s="4"/>
      <c r="E71" s="5"/>
      <c r="F71" s="6"/>
      <c r="G71" s="1"/>
      <c r="H71" s="1"/>
      <c r="I71" s="1"/>
    </row>
    <row r="72" spans="1:9" x14ac:dyDescent="0.25">
      <c r="A72" s="1"/>
      <c r="B72" s="1"/>
      <c r="C72" s="2">
        <f t="array" ref="C72">IF(A72&lt;&gt;"", IF(B72&lt;&gt;0, B72 * IFERROR(INDEX(Ingredients!$D$2:$D$99, MATCH(A72, Ingredients!$A$2:$A$99, 0)), IFERROR(INDEX(Ingredients!$I$2:$I$99, MATCH(A72, Ingredients!$F$2:$F$99, 0)), 0)), 0), 0)</f>
        <v>0</v>
      </c>
      <c r="D72" s="4"/>
      <c r="E72" s="5"/>
      <c r="F72" s="6"/>
      <c r="G72" s="1"/>
      <c r="H72" s="1"/>
      <c r="I72" s="1"/>
    </row>
    <row r="73" spans="1:9" x14ac:dyDescent="0.25">
      <c r="A73" s="1"/>
      <c r="B73" s="1"/>
      <c r="C73" s="2">
        <f t="array" ref="C73">IF(A73&lt;&gt;"", IF(B73&lt;&gt;0, B73 * IFERROR(INDEX(Ingredients!$D$2:$D$99, MATCH(A73, Ingredients!$A$2:$A$99, 0)), IFERROR(INDEX(Ingredients!$I$2:$I$99, MATCH(A73, Ingredients!$F$2:$F$99, 0)), 0)), 0), 0)</f>
        <v>0</v>
      </c>
      <c r="D73" s="4"/>
      <c r="E73" s="5"/>
      <c r="F73" s="6"/>
      <c r="G73" s="1"/>
      <c r="H73" s="1"/>
      <c r="I73" s="1"/>
    </row>
    <row r="74" spans="1:9" x14ac:dyDescent="0.25">
      <c r="A74" s="1"/>
      <c r="B74" s="1"/>
      <c r="C74" s="2">
        <f t="array" ref="C74">IF(A74&lt;&gt;"", IF(B74&lt;&gt;0, B74 * IFERROR(INDEX(Ingredients!$D$2:$D$99, MATCH(A74, Ingredients!$A$2:$A$99, 0)), IFERROR(INDEX(Ingredients!$I$2:$I$99, MATCH(A74, Ingredients!$F$2:$F$99, 0)), 0)), 0), 0)</f>
        <v>0</v>
      </c>
      <c r="D74" s="4"/>
      <c r="E74" s="5"/>
      <c r="F74" s="6"/>
      <c r="G74" s="1"/>
      <c r="H74" s="1"/>
      <c r="I74" s="1"/>
    </row>
    <row r="75" spans="1:9" x14ac:dyDescent="0.25">
      <c r="A75" s="1"/>
      <c r="B75" s="1"/>
      <c r="C75" s="2">
        <f t="array" ref="C75">IF(A75&lt;&gt;"", IF(B75&lt;&gt;0, B75 * IFERROR(INDEX(Ingredients!$D$2:$D$99, MATCH(A75, Ingredients!$A$2:$A$99, 0)), IFERROR(INDEX(Ingredients!$I$2:$I$99, MATCH(A75, Ingredients!$F$2:$F$99, 0)), 0)), 0), 0)</f>
        <v>0</v>
      </c>
      <c r="D75" s="4"/>
      <c r="E75" s="5"/>
      <c r="F75" s="6"/>
      <c r="G75" s="1"/>
      <c r="H75" s="1"/>
      <c r="I75" s="1"/>
    </row>
    <row r="76" spans="1:9" x14ac:dyDescent="0.25">
      <c r="A76" s="1"/>
      <c r="B76" s="1"/>
      <c r="C76" s="2">
        <f t="array" ref="C76">IF(A76&lt;&gt;"", IF(B76&lt;&gt;0, B76 * IFERROR(INDEX(Ingredients!$D$2:$D$99, MATCH(A76, Ingredients!$A$2:$A$99, 0)), IFERROR(INDEX(Ingredients!$I$2:$I$99, MATCH(A76, Ingredients!$F$2:$F$99, 0)), 0)), 0), 0)</f>
        <v>0</v>
      </c>
      <c r="D76" s="4"/>
      <c r="E76" s="5"/>
      <c r="F76" s="6"/>
      <c r="G76" s="1"/>
      <c r="H76" s="1"/>
      <c r="I76" s="1"/>
    </row>
    <row r="77" spans="1:9" x14ac:dyDescent="0.25">
      <c r="A77" s="1"/>
      <c r="B77" s="1"/>
      <c r="C77" s="2">
        <f t="array" ref="C77">IF(A77&lt;&gt;"", IF(B77&lt;&gt;0, B77 * IFERROR(INDEX(Ingredients!$D$2:$D$99, MATCH(A77, Ingredients!$A$2:$A$99, 0)), IFERROR(INDEX(Ingredients!$I$2:$I$99, MATCH(A77, Ingredients!$F$2:$F$99, 0)), 0)), 0), 0)</f>
        <v>0</v>
      </c>
      <c r="D77" s="4"/>
      <c r="E77" s="5"/>
      <c r="F77" s="6"/>
      <c r="G77" s="1"/>
      <c r="H77" s="1"/>
      <c r="I77" s="1"/>
    </row>
    <row r="78" spans="1:9" x14ac:dyDescent="0.25">
      <c r="A78" s="1"/>
      <c r="B78" s="1"/>
      <c r="C78" s="2">
        <f t="array" ref="C78">IF(A78&lt;&gt;"", IF(B78&lt;&gt;0, B78 * IFERROR(INDEX(Ingredients!$D$2:$D$99, MATCH(A78, Ingredients!$A$2:$A$99, 0)), IFERROR(INDEX(Ingredients!$I$2:$I$99, MATCH(A78, Ingredients!$F$2:$F$99, 0)), 0)), 0), 0)</f>
        <v>0</v>
      </c>
      <c r="D78" s="4"/>
      <c r="E78" s="5"/>
      <c r="F78" s="6"/>
      <c r="G78" s="1"/>
      <c r="H78" s="1"/>
      <c r="I78" s="1"/>
    </row>
    <row r="79" spans="1:9" x14ac:dyDescent="0.25">
      <c r="A79" s="1"/>
      <c r="B79" s="1"/>
      <c r="C79" s="2">
        <f t="array" ref="C79">IF(A79&lt;&gt;"", IF(B79&lt;&gt;0, B79 * IFERROR(INDEX(Ingredients!$D$2:$D$99, MATCH(A79, Ingredients!$A$2:$A$99, 0)), IFERROR(INDEX(Ingredients!$I$2:$I$99, MATCH(A79, Ingredients!$F$2:$F$99, 0)), 0)), 0), 0)</f>
        <v>0</v>
      </c>
      <c r="D79" s="4"/>
      <c r="E79" s="5"/>
      <c r="F79" s="6"/>
      <c r="G79" s="1"/>
      <c r="H79" s="1"/>
      <c r="I79" s="1"/>
    </row>
    <row r="80" spans="1:9" x14ac:dyDescent="0.25">
      <c r="A80" s="1"/>
      <c r="B80" s="1"/>
      <c r="C80" s="2">
        <f t="array" ref="C80">IF(A80&lt;&gt;"", IF(B80&lt;&gt;0, B80 * IFERROR(INDEX(Ingredients!$D$2:$D$99, MATCH(A80, Ingredients!$A$2:$A$99, 0)), IFERROR(INDEX(Ingredients!$I$2:$I$99, MATCH(A80, Ingredients!$F$2:$F$99, 0)), 0)), 0), 0)</f>
        <v>0</v>
      </c>
      <c r="D80" s="4"/>
      <c r="E80" s="5"/>
      <c r="F80" s="6"/>
      <c r="G80" s="1"/>
      <c r="H80" s="1"/>
      <c r="I80" s="1"/>
    </row>
    <row r="81" spans="1:9" x14ac:dyDescent="0.25">
      <c r="A81" s="1"/>
      <c r="B81" s="1"/>
      <c r="C81" s="2">
        <f t="array" ref="C81">IF(A81&lt;&gt;"", IF(B81&lt;&gt;0, B81 * IFERROR(INDEX(Ingredients!$D$2:$D$99, MATCH(A81, Ingredients!$A$2:$A$99, 0)), IFERROR(INDEX(Ingredients!$I$2:$I$99, MATCH(A81, Ingredients!$F$2:$F$99, 0)), 0)), 0), 0)</f>
        <v>0</v>
      </c>
      <c r="D81" s="4"/>
      <c r="E81" s="5"/>
      <c r="F81" s="6"/>
      <c r="G81" s="1"/>
      <c r="H81" s="1"/>
      <c r="I81" s="1"/>
    </row>
    <row r="82" spans="1:9" x14ac:dyDescent="0.25">
      <c r="A82" s="1"/>
      <c r="B82" s="1"/>
      <c r="C82" s="2">
        <f t="array" ref="C82">IF(A82&lt;&gt;"", IF(B82&lt;&gt;0, B82 * IFERROR(INDEX(Ingredients!$D$2:$D$99, MATCH(A82, Ingredients!$A$2:$A$99, 0)), IFERROR(INDEX(Ingredients!$I$2:$I$99, MATCH(A82, Ingredients!$F$2:$F$99, 0)), 0)), 0), 0)</f>
        <v>0</v>
      </c>
      <c r="D82" s="4"/>
      <c r="E82" s="5"/>
      <c r="F82" s="6"/>
      <c r="G82" s="1"/>
      <c r="H82" s="1"/>
      <c r="I82" s="1"/>
    </row>
    <row r="83" spans="1:9" x14ac:dyDescent="0.25">
      <c r="A83" s="1"/>
      <c r="B83" s="1"/>
      <c r="C83" s="2">
        <f t="array" ref="C83">IF(A83&lt;&gt;"", IF(B83&lt;&gt;0, B83 * IFERROR(INDEX(Ingredients!$D$2:$D$99, MATCH(A83, Ingredients!$A$2:$A$99, 0)), IFERROR(INDEX(Ingredients!$I$2:$I$99, MATCH(A83, Ingredients!$F$2:$F$99, 0)), 0)), 0), 0)</f>
        <v>0</v>
      </c>
      <c r="D83" s="4"/>
      <c r="E83" s="5"/>
      <c r="F83" s="6"/>
      <c r="G83" s="1"/>
      <c r="H83" s="1"/>
      <c r="I83" s="1"/>
    </row>
    <row r="84" spans="1:9" x14ac:dyDescent="0.25">
      <c r="A84" s="1"/>
      <c r="B84" s="1"/>
      <c r="C84" s="2">
        <f t="array" ref="C84">IF(A84&lt;&gt;"", IF(B84&lt;&gt;0, B84 * IFERROR(INDEX(Ingredients!$D$2:$D$99, MATCH(A84, Ingredients!$A$2:$A$99, 0)), IFERROR(INDEX(Ingredients!$I$2:$I$99, MATCH(A84, Ingredients!$F$2:$F$99, 0)), 0)), 0), 0)</f>
        <v>0</v>
      </c>
      <c r="D84" s="4"/>
      <c r="E84" s="5"/>
      <c r="F84" s="6"/>
      <c r="G84" s="1"/>
      <c r="H84" s="1"/>
      <c r="I84" s="1"/>
    </row>
    <row r="85" spans="1:9" x14ac:dyDescent="0.25">
      <c r="A85" s="1"/>
      <c r="B85" s="1"/>
      <c r="C85" s="2">
        <f t="array" ref="C85">IF(A85&lt;&gt;"", IF(B85&lt;&gt;0, B85 * IFERROR(INDEX(Ingredients!$D$2:$D$99, MATCH(A85, Ingredients!$A$2:$A$99, 0)), IFERROR(INDEX(Ingredients!$I$2:$I$99, MATCH(A85, Ingredients!$F$2:$F$99, 0)), 0)), 0), 0)</f>
        <v>0</v>
      </c>
      <c r="D85" s="4"/>
      <c r="E85" s="5"/>
      <c r="F85" s="6"/>
      <c r="G85" s="1"/>
      <c r="H85" s="1"/>
      <c r="I85" s="1"/>
    </row>
    <row r="86" spans="1:9" x14ac:dyDescent="0.25">
      <c r="A86" s="1"/>
      <c r="B86" s="1"/>
      <c r="C86" s="2">
        <f t="array" ref="C86">IF(A86&lt;&gt;"", IF(B86&lt;&gt;0, B86 * IFERROR(INDEX(Ingredients!$D$2:$D$99, MATCH(A86, Ingredients!$A$2:$A$99, 0)), IFERROR(INDEX(Ingredients!$I$2:$I$99, MATCH(A86, Ingredients!$F$2:$F$99, 0)), 0)), 0), 0)</f>
        <v>0</v>
      </c>
      <c r="D86" s="4"/>
      <c r="E86" s="5"/>
      <c r="F86" s="6"/>
      <c r="G86" s="1"/>
      <c r="H86" s="1"/>
      <c r="I86" s="1"/>
    </row>
    <row r="87" spans="1:9" x14ac:dyDescent="0.25">
      <c r="A87" s="1"/>
      <c r="B87" s="1"/>
      <c r="C87" s="2">
        <f t="array" ref="C87">IF(A87&lt;&gt;"", IF(B87&lt;&gt;0, B87 * IFERROR(INDEX(Ingredients!$D$2:$D$99, MATCH(A87, Ingredients!$A$2:$A$99, 0)), IFERROR(INDEX(Ingredients!$I$2:$I$99, MATCH(A87, Ingredients!$F$2:$F$99, 0)), 0)), 0), 0)</f>
        <v>0</v>
      </c>
      <c r="D87" s="4"/>
      <c r="E87" s="5"/>
      <c r="F87" s="6"/>
      <c r="G87" s="1"/>
      <c r="H87" s="1"/>
      <c r="I87" s="1"/>
    </row>
    <row r="88" spans="1:9" x14ac:dyDescent="0.25">
      <c r="A88" s="1"/>
      <c r="B88" s="1"/>
      <c r="C88" s="2">
        <f t="array" ref="C88">IF(A88&lt;&gt;"", IF(B88&lt;&gt;0, B88 * IFERROR(INDEX(Ingredients!$D$2:$D$99, MATCH(A88, Ingredients!$A$2:$A$99, 0)), IFERROR(INDEX(Ingredients!$I$2:$I$99, MATCH(A88, Ingredients!$F$2:$F$99, 0)), 0)), 0), 0)</f>
        <v>0</v>
      </c>
      <c r="D88" s="4"/>
      <c r="E88" s="5"/>
      <c r="F88" s="6"/>
      <c r="G88" s="1"/>
      <c r="H88" s="1"/>
      <c r="I88" s="1"/>
    </row>
    <row r="89" spans="1:9" x14ac:dyDescent="0.25">
      <c r="A89" s="1"/>
      <c r="B89" s="1"/>
      <c r="C89" s="2">
        <f t="array" ref="C89">IF(A89&lt;&gt;"", IF(B89&lt;&gt;0, B89 * IFERROR(INDEX(Ingredients!$D$2:$D$99, MATCH(A89, Ingredients!$A$2:$A$99, 0)), IFERROR(INDEX(Ingredients!$I$2:$I$99, MATCH(A89, Ingredients!$F$2:$F$99, 0)), 0)), 0), 0)</f>
        <v>0</v>
      </c>
      <c r="D89" s="4"/>
      <c r="E89" s="5"/>
      <c r="F89" s="6"/>
      <c r="G89" s="1"/>
      <c r="H89" s="1"/>
      <c r="I89" s="1"/>
    </row>
    <row r="90" spans="1:9" x14ac:dyDescent="0.25">
      <c r="A90" s="1"/>
      <c r="B90" s="1"/>
      <c r="C90" s="2">
        <f t="array" ref="C90">IF(A90&lt;&gt;"", IF(B90&lt;&gt;0, B90 * IFERROR(INDEX(Ingredients!$D$2:$D$99, MATCH(A90, Ingredients!$A$2:$A$99, 0)), IFERROR(INDEX(Ingredients!$I$2:$I$99, MATCH(A90, Ingredients!$F$2:$F$99, 0)), 0)), 0), 0)</f>
        <v>0</v>
      </c>
      <c r="D90" s="4"/>
      <c r="E90" s="5"/>
      <c r="F90" s="6"/>
      <c r="G90" s="1"/>
      <c r="H90" s="1"/>
      <c r="I90" s="1"/>
    </row>
    <row r="91" spans="1:9" x14ac:dyDescent="0.25">
      <c r="A91" s="1"/>
      <c r="B91" s="1"/>
      <c r="C91" s="2">
        <f t="array" ref="C91">IF(A91&lt;&gt;"", IF(B91&lt;&gt;0, B91 * IFERROR(INDEX(Ingredients!$D$2:$D$99, MATCH(A91, Ingredients!$A$2:$A$99, 0)), IFERROR(INDEX(Ingredients!$I$2:$I$99, MATCH(A91, Ingredients!$F$2:$F$99, 0)), 0)), 0), 0)</f>
        <v>0</v>
      </c>
      <c r="D91" s="4"/>
      <c r="E91" s="5"/>
      <c r="F91" s="6"/>
      <c r="G91" s="1"/>
      <c r="H91" s="1"/>
      <c r="I91" s="1"/>
    </row>
    <row r="92" spans="1:9" x14ac:dyDescent="0.25">
      <c r="A92" s="1"/>
      <c r="B92" s="1"/>
      <c r="C92" s="2">
        <f t="array" ref="C92">IF(A92&lt;&gt;"", IF(B92&lt;&gt;0, B92 * IFERROR(INDEX(Ingredients!$D$2:$D$99, MATCH(A92, Ingredients!$A$2:$A$99, 0)), IFERROR(INDEX(Ingredients!$I$2:$I$99, MATCH(A92, Ingredients!$F$2:$F$99, 0)), 0)), 0), 0)</f>
        <v>0</v>
      </c>
      <c r="D92" s="4"/>
      <c r="E92" s="5"/>
      <c r="F92" s="6"/>
      <c r="G92" s="1"/>
      <c r="H92" s="1"/>
      <c r="I92" s="1"/>
    </row>
    <row r="93" spans="1:9" x14ac:dyDescent="0.25">
      <c r="A93" s="1"/>
      <c r="B93" s="1"/>
      <c r="C93" s="2">
        <f t="array" ref="C93">IF(A93&lt;&gt;"", IF(B93&lt;&gt;0, B93 * IFERROR(INDEX(Ingredients!$D$2:$D$99, MATCH(A93, Ingredients!$A$2:$A$99, 0)), IFERROR(INDEX(Ingredients!$I$2:$I$99, MATCH(A93, Ingredients!$F$2:$F$99, 0)), 0)), 0), 0)</f>
        <v>0</v>
      </c>
      <c r="D93" s="4"/>
      <c r="E93" s="5"/>
      <c r="F93" s="6"/>
      <c r="G93" s="1"/>
      <c r="H93" s="1"/>
      <c r="I93" s="1"/>
    </row>
    <row r="94" spans="1:9" x14ac:dyDescent="0.25">
      <c r="A94" s="1"/>
      <c r="B94" s="1"/>
      <c r="C94" s="2">
        <f t="array" ref="C94">IF(A94&lt;&gt;"", IF(B94&lt;&gt;0, B94 * IFERROR(INDEX(Ingredients!$D$2:$D$99, MATCH(A94, Ingredients!$A$2:$A$99, 0)), IFERROR(INDEX(Ingredients!$I$2:$I$99, MATCH(A94, Ingredients!$F$2:$F$99, 0)), 0)), 0), 0)</f>
        <v>0</v>
      </c>
      <c r="D94" s="4"/>
      <c r="E94" s="5"/>
      <c r="F94" s="6"/>
      <c r="G94" s="1"/>
      <c r="H94" s="1"/>
      <c r="I94" s="1"/>
    </row>
    <row r="95" spans="1:9" x14ac:dyDescent="0.25">
      <c r="A95" s="1"/>
      <c r="B95" s="1"/>
      <c r="C95" s="2">
        <f t="array" ref="C95">IF(A95&lt;&gt;"", IF(B95&lt;&gt;0, B95 * IFERROR(INDEX(Ingredients!$D$2:$D$99, MATCH(A95, Ingredients!$A$2:$A$99, 0)), IFERROR(INDEX(Ingredients!$I$2:$I$99, MATCH(A95, Ingredients!$F$2:$F$99, 0)), 0)), 0), 0)</f>
        <v>0</v>
      </c>
      <c r="D95" s="4"/>
      <c r="E95" s="5"/>
      <c r="F95" s="6"/>
      <c r="G95" s="1"/>
      <c r="H95" s="1"/>
      <c r="I95" s="1"/>
    </row>
    <row r="96" spans="1:9" x14ac:dyDescent="0.25">
      <c r="A96" s="1"/>
      <c r="B96" s="1"/>
      <c r="C96" s="2">
        <f t="array" ref="C96">IF(A96&lt;&gt;"", IF(B96&lt;&gt;0, B96 * IFERROR(INDEX(Ingredients!$D$2:$D$99, MATCH(A96, Ingredients!$A$2:$A$99, 0)), IFERROR(INDEX(Ingredients!$I$2:$I$99, MATCH(A96, Ingredients!$F$2:$F$99, 0)), 0)), 0), 0)</f>
        <v>0</v>
      </c>
      <c r="D96" s="4"/>
      <c r="E96" s="5"/>
      <c r="F96" s="6"/>
      <c r="G96" s="1"/>
      <c r="H96" s="1"/>
      <c r="I96" s="1"/>
    </row>
    <row r="97" spans="1:9" x14ac:dyDescent="0.25">
      <c r="A97" s="1"/>
      <c r="B97" s="1"/>
      <c r="C97" s="2">
        <f t="array" ref="C97">IF(A97&lt;&gt;"", IF(B97&lt;&gt;0, B97 * IFERROR(INDEX(Ingredients!$D$2:$D$99, MATCH(A97, Ingredients!$A$2:$A$99, 0)), IFERROR(INDEX(Ingredients!$I$2:$I$99, MATCH(A97, Ingredients!$F$2:$F$99, 0)), 0)), 0), 0)</f>
        <v>0</v>
      </c>
      <c r="D97" s="4"/>
      <c r="E97" s="5"/>
      <c r="F97" s="6"/>
      <c r="G97" s="1"/>
      <c r="H97" s="1"/>
      <c r="I97" s="1"/>
    </row>
    <row r="98" spans="1:9" x14ac:dyDescent="0.25">
      <c r="A98" s="1"/>
      <c r="B98" s="1"/>
      <c r="C98" s="2">
        <f t="array" ref="C98">IF(A98&lt;&gt;"", IF(B98&lt;&gt;0, B98 * IFERROR(INDEX(Ingredients!$D$2:$D$99, MATCH(A98, Ingredients!$A$2:$A$99, 0)), IFERROR(INDEX(Ingredients!$I$2:$I$99, MATCH(A98, Ingredients!$F$2:$F$99, 0)), 0)), 0), 0)</f>
        <v>0</v>
      </c>
      <c r="D98" s="4"/>
      <c r="E98" s="5"/>
      <c r="F98" s="6"/>
      <c r="G98" s="1"/>
      <c r="H98" s="1"/>
      <c r="I98" s="1"/>
    </row>
    <row r="99" spans="1:9" x14ac:dyDescent="0.25">
      <c r="A99" s="1"/>
      <c r="B99" s="1"/>
      <c r="C99" s="2">
        <f t="array" ref="C99">IF(A99&lt;&gt;"", IF(B99&lt;&gt;0, B99 * IFERROR(INDEX(Ingredients!$D$2:$D$99, MATCH(A99, Ingredients!$A$2:$A$99, 0)), IFERROR(INDEX(Ingredients!$I$2:$I$99, MATCH(A99, Ingredients!$F$2:$F$99, 0)), 0)), 0), 0)</f>
        <v>0</v>
      </c>
      <c r="D99" s="4"/>
      <c r="E99" s="5"/>
      <c r="F99" s="6"/>
      <c r="G99" s="1"/>
      <c r="H99" s="1"/>
      <c r="I99" s="1"/>
    </row>
  </sheetData>
  <pageMargins left="0.7" right="0.7" top="0.75" bottom="0.75" header="0.3" footer="0.3"/>
  <ignoredErrors>
    <ignoredError sqref="H10 H12" formula="1"/>
  </ignoredErrors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Ingredients!$K$2:$K$198</xm:f>
          </x14:formula1>
          <xm:sqref>A2:A99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Overheads</vt:lpstr>
      <vt:lpstr>Ingredients</vt:lpstr>
      <vt:lpstr>Recipe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lisa ryan</cp:lastModifiedBy>
  <dcterms:modified xsi:type="dcterms:W3CDTF">2025-09-14T15:12:21Z</dcterms:modified>
</cp:coreProperties>
</file>